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<sst xmlns="http://schemas.openxmlformats.org/spreadsheetml/2006/main" count="27" uniqueCount="20">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</sst>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9" xfId="2" applyNumberFormat="1" applyFont="1" applyBorder="1" applyAlignment="1">
      <alignment horizontal="right" vertical="center"/>
    </xf>
    <xf numFmtId="177" fontId="8" fillId="0" borderId="24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C3" sqref="C3:F4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628282</v>
      </c>
      <c r="D2" s="13">
        <v>96.06</v>
      </c>
      <c r="E2" s="14">
        <v>275205703</v>
      </c>
      <c r="F2" s="15">
        <v>86.9</v>
      </c>
    </row>
    <row r="3" spans="1:8" ht="30" customHeight="1" x14ac:dyDescent="0.15">
      <c r="A3" s="10"/>
      <c r="B3" s="16" t="s">
        <v>4</v>
      </c>
      <c r="C3" s="45">
        <v>6392</v>
      </c>
      <c r="D3" s="46">
        <v>44.72</v>
      </c>
      <c r="E3" s="47">
        <v>928373</v>
      </c>
      <c r="F3" s="48">
        <v>16.39</v>
      </c>
    </row>
    <row r="4" spans="1:8" ht="30" customHeight="1" x14ac:dyDescent="0.15">
      <c r="A4" s="10"/>
      <c r="B4" s="16" t="s">
        <v>5</v>
      </c>
      <c r="C4" s="45">
        <v>67198</v>
      </c>
      <c r="D4" s="46">
        <v>90.65</v>
      </c>
      <c r="E4" s="47">
        <v>25335466</v>
      </c>
      <c r="F4" s="48">
        <v>84.24</v>
      </c>
    </row>
    <row r="5" spans="1:8" ht="30" customHeight="1" x14ac:dyDescent="0.15">
      <c r="A5" s="10"/>
      <c r="B5" s="16" t="s">
        <v>6</v>
      </c>
      <c r="C5" s="17">
        <v>532</v>
      </c>
      <c r="D5" s="18">
        <v>120.36</v>
      </c>
      <c r="E5" s="19">
        <v>226671</v>
      </c>
      <c r="F5" s="20">
        <v>125.71</v>
      </c>
    </row>
    <row r="6" spans="1:8" ht="30" customHeight="1" x14ac:dyDescent="0.15">
      <c r="A6" s="10"/>
      <c r="B6" s="16" t="s">
        <v>7</v>
      </c>
      <c r="C6" s="17">
        <v>278</v>
      </c>
      <c r="D6" s="18">
        <v>101.46</v>
      </c>
      <c r="E6" s="19">
        <v>158727</v>
      </c>
      <c r="F6" s="20">
        <v>86.2</v>
      </c>
    </row>
    <row r="7" spans="1:8" ht="30" customHeight="1" x14ac:dyDescent="0.15">
      <c r="A7" s="10"/>
      <c r="B7" s="21" t="s">
        <v>8</v>
      </c>
      <c r="C7" s="22">
        <v>8661</v>
      </c>
      <c r="D7" s="23">
        <v>80.19</v>
      </c>
      <c r="E7" s="24">
        <v>2764751</v>
      </c>
      <c r="F7" s="25">
        <v>68.680000000000007</v>
      </c>
    </row>
    <row r="8" spans="1:8" ht="30" customHeight="1" x14ac:dyDescent="0.15">
      <c r="A8" s="26"/>
      <c r="B8" s="27" t="s">
        <v>9</v>
      </c>
      <c r="C8" s="28">
        <f>IF(SUM(C2:C7)=0,"",SUM(C2:C7))</f>
        <v>711343</v>
      </c>
      <c r="D8" s="29">
        <f>IF(C8="","",C8/753963*100)</f>
        <v>94.347202714191553</v>
      </c>
      <c r="E8" s="30">
        <f>IF(SUM(E2:E7)=0,"",SUM(E2:E7))</f>
        <v>304619691</v>
      </c>
      <c r="F8" s="31">
        <f>IF(E8="","",E8/356807248*100)</f>
        <v>85.373739661252628</v>
      </c>
    </row>
    <row r="9" spans="1:8" ht="30" customHeight="1" x14ac:dyDescent="0.15">
      <c r="A9" s="32"/>
      <c r="B9" s="11" t="s">
        <v>10</v>
      </c>
      <c r="C9" s="12">
        <v>72996</v>
      </c>
      <c r="D9" s="13">
        <v>83.99</v>
      </c>
      <c r="E9" s="14">
        <v>29990699</v>
      </c>
      <c r="F9" s="15">
        <v>74.430000000000007</v>
      </c>
    </row>
    <row r="10" spans="1:8" ht="30" customHeight="1" x14ac:dyDescent="0.15">
      <c r="A10" s="10"/>
      <c r="B10" s="21" t="s">
        <v>8</v>
      </c>
      <c r="C10" s="22">
        <v>1085</v>
      </c>
      <c r="D10" s="23">
        <v>81.33</v>
      </c>
      <c r="E10" s="24">
        <v>352603</v>
      </c>
      <c r="F10" s="25">
        <v>57.71</v>
      </c>
    </row>
    <row r="11" spans="1:8" ht="30" customHeight="1" x14ac:dyDescent="0.15">
      <c r="A11" s="26"/>
      <c r="B11" s="27" t="s">
        <v>9</v>
      </c>
      <c r="C11" s="28">
        <f>IF(SUM(C9:C10)=0,"",SUM(C9:C10))</f>
        <v>74081</v>
      </c>
      <c r="D11" s="29">
        <f>IF(C11="","",C11/88245*100)</f>
        <v>83.949232251119042</v>
      </c>
      <c r="E11" s="30">
        <f>IF(SUM(E9:E10)=0,"",SUM(E9:E10))</f>
        <v>30343302</v>
      </c>
      <c r="F11" s="31">
        <f>IF(E11="","",E11/40906531*100)</f>
        <v>74.177157676851152</v>
      </c>
    </row>
    <row r="12" spans="1:8" ht="30" customHeight="1" x14ac:dyDescent="0.15">
      <c r="A12" s="32"/>
      <c r="B12" s="11" t="s">
        <v>11</v>
      </c>
      <c r="C12" s="12">
        <v>173591</v>
      </c>
      <c r="D12" s="13">
        <v>88.19</v>
      </c>
      <c r="E12" s="14">
        <v>102410067</v>
      </c>
      <c r="F12" s="15">
        <v>88.98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1505</v>
      </c>
      <c r="D14" s="23">
        <v>22.79</v>
      </c>
      <c r="E14" s="24">
        <v>559619</v>
      </c>
      <c r="F14" s="25">
        <v>16.170000000000002</v>
      </c>
    </row>
    <row r="15" spans="1:8" ht="30" customHeight="1" x14ac:dyDescent="0.15">
      <c r="A15" s="26"/>
      <c r="B15" s="27" t="s">
        <v>9</v>
      </c>
      <c r="C15" s="28">
        <f>IF(SUM(C12:C14)=0,"",SUM(C12:C14))</f>
        <v>175096</v>
      </c>
      <c r="D15" s="29">
        <f>IF(C15="","",C15/203450*100)</f>
        <v>86.063406242319985</v>
      </c>
      <c r="E15" s="30">
        <f>IF(SUM(E12:E14)=0,"",SUM(E12:E14))</f>
        <v>102969686</v>
      </c>
      <c r="F15" s="31">
        <f>IF(E15="","",E15/118559444*100)</f>
        <v>86.850682261971471</v>
      </c>
    </row>
    <row r="16" spans="1:8" ht="30" customHeight="1" x14ac:dyDescent="0.15">
      <c r="A16" s="32"/>
      <c r="B16" s="11" t="s">
        <v>13</v>
      </c>
      <c r="C16" s="12">
        <v>27514</v>
      </c>
      <c r="D16" s="13">
        <v>96.87</v>
      </c>
      <c r="E16" s="14">
        <v>8150505</v>
      </c>
      <c r="F16" s="15">
        <v>76.73</v>
      </c>
    </row>
    <row r="17" spans="1:7" ht="30" customHeight="1" x14ac:dyDescent="0.15">
      <c r="A17" s="10"/>
      <c r="B17" s="21" t="s">
        <v>8</v>
      </c>
      <c r="C17" s="22">
        <v>362</v>
      </c>
      <c r="D17" s="23">
        <v>226.25</v>
      </c>
      <c r="E17" s="24">
        <v>97496</v>
      </c>
      <c r="F17" s="25">
        <v>125.66</v>
      </c>
    </row>
    <row r="18" spans="1:7" ht="30" customHeight="1" x14ac:dyDescent="0.15">
      <c r="A18" s="26"/>
      <c r="B18" s="27" t="s">
        <v>9</v>
      </c>
      <c r="C18" s="28">
        <f>IF(SUM(C16:C17)=0,"",SUM(C16:C17))</f>
        <v>27876</v>
      </c>
      <c r="D18" s="29">
        <f>IF(C18="","",C18/28563*100)</f>
        <v>97.594790463186641</v>
      </c>
      <c r="E18" s="30">
        <f>IF(SUM(E16:E17)=0,"",SUM(E16:E17))</f>
        <v>8248001</v>
      </c>
      <c r="F18" s="31">
        <f>IF(E18="","",E18/10699216*100)</f>
        <v>77.089769942021917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988396</v>
      </c>
      <c r="D19" s="36">
        <f>IF(C19&lt;&gt; "",IF(C20 &lt;&gt;"",C19/C20*100,""),"")</f>
        <v>92.010489461665713</v>
      </c>
      <c r="E19" s="37">
        <f>IF(SUM(E18,E15,E11,E8)=0,"",SUM(E18,E15,E11,E8))</f>
        <v>446180680</v>
      </c>
      <c r="F19" s="31">
        <f>IF(E19&lt;&gt; "",IF(E20 &lt;&gt;"",E19/E20*100,""),"")</f>
        <v>84.668693650599053</v>
      </c>
      <c r="G19" s="2"/>
    </row>
    <row r="20" spans="1:7" ht="30" customHeight="1" thickBot="1" x14ac:dyDescent="0.2">
      <c r="A20" s="38" t="s">
        <v>15</v>
      </c>
      <c r="B20" s="39"/>
      <c r="C20" s="40">
        <v>1074221</v>
      </c>
      <c r="D20" s="41">
        <v>101.59</v>
      </c>
      <c r="E20" s="42">
        <v>526972439</v>
      </c>
      <c r="F20" s="43">
        <v>130.38999999999999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&amp;L
 &amp;"ＭＳ 明朝,太字"&amp;12  2022年07月～2022年12月&amp;C&amp;"ＭＳ 明朝,太字"&amp;20 国際輸入航空貨物実績集計表&lt;訂正版&gt;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2023-02-20T01:04:01Z</cp:lastPrinted>
  <dcterms:created xsi:type="dcterms:W3CDTF">2010-08-02T01:01:10Z</dcterms:created>
  <dcterms:modified xsi:type="dcterms:W3CDTF">2023-02-20T01:07:37Z</dcterms:modified>
</cp:coreProperties>
</file>