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2" windowWidth="12792" windowHeight="7872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E19" i="1" l="1"/>
  <c r="F19" i="1" s="1"/>
  <c r="C19" i="1"/>
  <c r="D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<sst xmlns="http://schemas.openxmlformats.org/spreadsheetml/2006/main" count="27" uniqueCount="20">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</sst>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ColWidth="9" defaultRowHeight="13.2" x14ac:dyDescent="0.2"/>
  <cols>
    <col min="1" max="1" width="13" style="1" customWidth="1"/>
    <col min="2" max="2" width="18.6640625" style="1" customWidth="1"/>
    <col min="3" max="6" width="20.88671875" style="1" customWidth="1"/>
    <col min="7" max="7" width="8.77734375" style="1" customWidth="1"/>
    <col min="8" max="16384" width="9" style="1"/>
  </cols>
  <sheetData>
    <row r="1" spans="1:8" ht="52.5" customHeight="1" x14ac:dyDescent="0.2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2">
      <c r="A2" s="10"/>
      <c r="B2" s="11" t="s">
        <v>3</v>
      </c>
      <c r="C2" s="12">
        <v>654023</v>
      </c>
      <c r="D2" s="13">
        <v>103.48</v>
      </c>
      <c r="E2" s="14">
        <v>316674963</v>
      </c>
      <c r="F2" s="15">
        <v>140.22999999999999</v>
      </c>
    </row>
    <row r="3" spans="1:8" ht="30" customHeight="1" x14ac:dyDescent="0.2">
      <c r="A3" s="10"/>
      <c r="B3" s="16" t="s">
        <v>4</v>
      </c>
      <c r="C3" s="17">
        <v>14292</v>
      </c>
      <c r="D3" s="18">
        <v>21.41</v>
      </c>
      <c r="E3" s="19">
        <v>5665799</v>
      </c>
      <c r="F3" s="20">
        <v>22.67</v>
      </c>
    </row>
    <row r="4" spans="1:8" ht="30" customHeight="1" x14ac:dyDescent="0.2">
      <c r="A4" s="10"/>
      <c r="B4" s="16" t="s">
        <v>5</v>
      </c>
      <c r="C4" s="17">
        <v>74131</v>
      </c>
      <c r="D4" s="18">
        <v>119.9</v>
      </c>
      <c r="E4" s="19">
        <v>30076522</v>
      </c>
      <c r="F4" s="20">
        <v>145.1</v>
      </c>
    </row>
    <row r="5" spans="1:8" ht="30" customHeight="1" x14ac:dyDescent="0.2">
      <c r="A5" s="10"/>
      <c r="B5" s="16" t="s">
        <v>6</v>
      </c>
      <c r="C5" s="17">
        <v>442</v>
      </c>
      <c r="D5" s="18">
        <v>78.930000000000007</v>
      </c>
      <c r="E5" s="19">
        <v>180313</v>
      </c>
      <c r="F5" s="20">
        <v>73.62</v>
      </c>
    </row>
    <row r="6" spans="1:8" ht="30" customHeight="1" x14ac:dyDescent="0.2">
      <c r="A6" s="10"/>
      <c r="B6" s="16" t="s">
        <v>7</v>
      </c>
      <c r="C6" s="17">
        <v>274</v>
      </c>
      <c r="D6" s="18">
        <v>52.59</v>
      </c>
      <c r="E6" s="19">
        <v>184141</v>
      </c>
      <c r="F6" s="20">
        <v>34.950000000000003</v>
      </c>
    </row>
    <row r="7" spans="1:8" ht="30" customHeight="1" x14ac:dyDescent="0.2">
      <c r="A7" s="10"/>
      <c r="B7" s="21" t="s">
        <v>8</v>
      </c>
      <c r="C7" s="22">
        <v>10801</v>
      </c>
      <c r="D7" s="23">
        <v>120.02</v>
      </c>
      <c r="E7" s="24">
        <v>4025510</v>
      </c>
      <c r="F7" s="25">
        <v>159.75</v>
      </c>
    </row>
    <row r="8" spans="1:8" ht="30" customHeight="1" x14ac:dyDescent="0.2">
      <c r="A8" s="26"/>
      <c r="B8" s="27" t="s">
        <v>9</v>
      </c>
      <c r="C8" s="28">
        <f>IF(SUM(C2:C7)=0,"",SUM(C2:C7))</f>
        <v>753963</v>
      </c>
      <c r="D8" s="29">
        <f>IF(C8="","",C8/770678*100)</f>
        <v>97.8311305110565</v>
      </c>
      <c r="E8" s="30">
        <f>IF(SUM(E2:E7)=0,"",SUM(E2:E7))</f>
        <v>356807248</v>
      </c>
      <c r="F8" s="31">
        <f>IF(E8="","",E8/274845933*100)</f>
        <v>129.82082147091475</v>
      </c>
    </row>
    <row r="9" spans="1:8" ht="30" customHeight="1" x14ac:dyDescent="0.2">
      <c r="A9" s="32"/>
      <c r="B9" s="11" t="s">
        <v>10</v>
      </c>
      <c r="C9" s="12">
        <v>86911</v>
      </c>
      <c r="D9" s="13">
        <v>111.74</v>
      </c>
      <c r="E9" s="14">
        <v>40295582</v>
      </c>
      <c r="F9" s="15">
        <v>152.59</v>
      </c>
    </row>
    <row r="10" spans="1:8" ht="30" customHeight="1" x14ac:dyDescent="0.2">
      <c r="A10" s="10"/>
      <c r="B10" s="21" t="s">
        <v>8</v>
      </c>
      <c r="C10" s="22">
        <v>1334</v>
      </c>
      <c r="D10" s="23">
        <v>100.6</v>
      </c>
      <c r="E10" s="24">
        <v>610949</v>
      </c>
      <c r="F10" s="25">
        <v>87.63</v>
      </c>
    </row>
    <row r="11" spans="1:8" ht="30" customHeight="1" x14ac:dyDescent="0.2">
      <c r="A11" s="26"/>
      <c r="B11" s="27" t="s">
        <v>9</v>
      </c>
      <c r="C11" s="28">
        <f>IF(SUM(C9:C10)=0,"",SUM(C9:C10))</f>
        <v>88245</v>
      </c>
      <c r="D11" s="29">
        <f>IF(C11="","",C11/79105*100)</f>
        <v>111.55426332090259</v>
      </c>
      <c r="E11" s="30">
        <f>IF(SUM(E9:E10)=0,"",SUM(E9:E10))</f>
        <v>40906531</v>
      </c>
      <c r="F11" s="31">
        <f>IF(E11="","",E11/27105546*100)</f>
        <v>150.91572403669713</v>
      </c>
    </row>
    <row r="12" spans="1:8" ht="30" customHeight="1" x14ac:dyDescent="0.2">
      <c r="A12" s="32"/>
      <c r="B12" s="11" t="s">
        <v>11</v>
      </c>
      <c r="C12" s="12">
        <v>196842</v>
      </c>
      <c r="D12" s="13">
        <v>110.91</v>
      </c>
      <c r="E12" s="14">
        <v>115097377</v>
      </c>
      <c r="F12" s="15">
        <v>126</v>
      </c>
    </row>
    <row r="13" spans="1:8" ht="30" customHeight="1" x14ac:dyDescent="0.2">
      <c r="A13" s="10"/>
      <c r="B13" s="16" t="s">
        <v>12</v>
      </c>
      <c r="C13" s="17">
        <v>4</v>
      </c>
      <c r="D13" s="18"/>
      <c r="E13" s="19">
        <v>1007</v>
      </c>
      <c r="F13" s="20"/>
    </row>
    <row r="14" spans="1:8" ht="30" customHeight="1" x14ac:dyDescent="0.2">
      <c r="A14" s="10"/>
      <c r="B14" s="21" t="s">
        <v>8</v>
      </c>
      <c r="C14" s="22">
        <v>6604</v>
      </c>
      <c r="D14" s="23">
        <v>126.05</v>
      </c>
      <c r="E14" s="24">
        <v>3461060</v>
      </c>
      <c r="F14" s="25">
        <v>150.37</v>
      </c>
    </row>
    <row r="15" spans="1:8" ht="30" customHeight="1" x14ac:dyDescent="0.2">
      <c r="A15" s="26"/>
      <c r="B15" s="27" t="s">
        <v>9</v>
      </c>
      <c r="C15" s="28">
        <f>IF(SUM(C12:C14)=0,"",SUM(C12:C14))</f>
        <v>203450</v>
      </c>
      <c r="D15" s="29">
        <f>IF(C15="","",C15/182718*100)</f>
        <v>111.34644643658534</v>
      </c>
      <c r="E15" s="30">
        <f>IF(SUM(E12:E14)=0,"",SUM(E12:E14))</f>
        <v>118559444</v>
      </c>
      <c r="F15" s="31">
        <f>IF(E15="","",E15/93645488*100)</f>
        <v>126.60454500488055</v>
      </c>
    </row>
    <row r="16" spans="1:8" ht="30" customHeight="1" x14ac:dyDescent="0.2">
      <c r="A16" s="32"/>
      <c r="B16" s="11" t="s">
        <v>13</v>
      </c>
      <c r="C16" s="12">
        <v>28403</v>
      </c>
      <c r="D16" s="13">
        <v>113.99</v>
      </c>
      <c r="E16" s="14">
        <v>10621631</v>
      </c>
      <c r="F16" s="15">
        <v>124.26</v>
      </c>
    </row>
    <row r="17" spans="1:7" ht="30" customHeight="1" x14ac:dyDescent="0.2">
      <c r="A17" s="10"/>
      <c r="B17" s="21" t="s">
        <v>8</v>
      </c>
      <c r="C17" s="22">
        <v>160</v>
      </c>
      <c r="D17" s="23">
        <v>444.44</v>
      </c>
      <c r="E17" s="24">
        <v>77585</v>
      </c>
      <c r="F17" s="25">
        <v>432.01</v>
      </c>
    </row>
    <row r="18" spans="1:7" ht="30" customHeight="1" x14ac:dyDescent="0.2">
      <c r="A18" s="26"/>
      <c r="B18" s="27" t="s">
        <v>9</v>
      </c>
      <c r="C18" s="28">
        <f>IF(SUM(C16:C17)=0,"",SUM(C16:C17))</f>
        <v>28563</v>
      </c>
      <c r="D18" s="29">
        <f>IF(C18="","",C18/24954*100)</f>
        <v>114.46261120461649</v>
      </c>
      <c r="E18" s="30">
        <f>IF(SUM(E16:E17)=0,"",SUM(E16:E17))</f>
        <v>10699216</v>
      </c>
      <c r="F18" s="31">
        <f>IF(E18="","",E18/8565905*100)</f>
        <v>124.90467732247789</v>
      </c>
    </row>
    <row r="19" spans="1:7" ht="30" customHeight="1" x14ac:dyDescent="0.2">
      <c r="A19" s="33" t="s">
        <v>14</v>
      </c>
      <c r="B19" s="34"/>
      <c r="C19" s="35">
        <f>IF(SUM(C18,C15,C11,C8)=0,"",SUM(C18,C15,C11,C8))</f>
        <v>1074221</v>
      </c>
      <c r="D19" s="36">
        <f>IF(C19&lt;&gt; "",IF(C20 &lt;&gt;"",C19/C20*100,""),"")</f>
        <v>101.5855048205361</v>
      </c>
      <c r="E19" s="37">
        <f>IF(SUM(E18,E15,E11,E8)=0,"",SUM(E18,E15,E11,E8))</f>
        <v>526972439</v>
      </c>
      <c r="F19" s="31">
        <f>IF(E19&lt;&gt; "",IF(E20 &lt;&gt;"",E19/E20*100,""),"")</f>
        <v>130.38615753898344</v>
      </c>
      <c r="G19" s="2"/>
    </row>
    <row r="20" spans="1:7" ht="30" customHeight="1" thickBot="1" x14ac:dyDescent="0.25">
      <c r="A20" s="38" t="s">
        <v>15</v>
      </c>
      <c r="B20" s="39"/>
      <c r="C20" s="40">
        <v>1057455</v>
      </c>
      <c r="D20" s="41">
        <v>90</v>
      </c>
      <c r="E20" s="42">
        <v>404162872</v>
      </c>
      <c r="F20" s="43">
        <v>81.48</v>
      </c>
    </row>
    <row r="24" spans="1:7" ht="18" x14ac:dyDescent="0.2">
      <c r="A24" s="44" t="s">
        <v>17</v>
      </c>
    </row>
    <row r="25" spans="1:7" ht="18" x14ac:dyDescent="0.2">
      <c r="A25" s="44" t="s">
        <v>18</v>
      </c>
    </row>
    <row r="26" spans="1:7" ht="18" x14ac:dyDescent="0.2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2021年07月～2021年12月&amp;R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2022-01-19T01:12:35Z</cp:lastPrinted>
  <dcterms:created xsi:type="dcterms:W3CDTF">2010-08-02T01:01:10Z</dcterms:created>
  <dcterms:modified xsi:type="dcterms:W3CDTF">2022-01-19T01:12:35Z</dcterms:modified>
</cp:coreProperties>
</file>