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F18" i="1"/>
  <c r="D18"/>
  <c r="F15"/>
  <c r="D15"/>
  <c r="F11"/>
  <c r="D11"/>
  <c r="F8"/>
  <c r="D8"/>
  <c r="C8" l="1"/>
  <c r="E8"/>
  <c r="C11"/>
  <c r="E11"/>
  <c r="C15"/>
  <c r="E15"/>
  <c r="C18"/>
  <c r="E18"/>
  <c r="E19"/>
  <c r="F19" s="1"/>
  <c r="C19" l="1"/>
  <c r="D19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<sst xmlns="http://schemas.openxmlformats.org/spreadsheetml/2006/main" count="27" uniqueCount="20">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</sst>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G27" sqref="G27"/>
    </sheetView>
  </sheetViews>
  <sheetFormatPr defaultRowHeight="13.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>
      <c r="A2" s="10"/>
      <c r="B2" s="11" t="s">
        <v>3</v>
      </c>
      <c r="C2" s="12">
        <v>632895</v>
      </c>
      <c r="D2" s="13">
        <v>99.41</v>
      </c>
      <c r="E2" s="14">
        <v>256519601</v>
      </c>
      <c r="F2" s="15">
        <v>108.39</v>
      </c>
    </row>
    <row r="3" spans="1:8" ht="30" customHeight="1">
      <c r="A3" s="10"/>
      <c r="B3" s="16" t="s">
        <v>4</v>
      </c>
      <c r="C3" s="17">
        <v>133455</v>
      </c>
      <c r="D3" s="18">
        <v>120.78</v>
      </c>
      <c r="E3" s="19">
        <v>46785264</v>
      </c>
      <c r="F3" s="20">
        <v>131.6</v>
      </c>
    </row>
    <row r="4" spans="1:8" ht="30" customHeight="1">
      <c r="A4" s="10"/>
      <c r="B4" s="16" t="s">
        <v>5</v>
      </c>
      <c r="C4" s="17">
        <v>31894</v>
      </c>
      <c r="D4" s="18">
        <v>115.79</v>
      </c>
      <c r="E4" s="19">
        <v>12881464</v>
      </c>
      <c r="F4" s="20">
        <v>124.29</v>
      </c>
    </row>
    <row r="5" spans="1:8" ht="30" customHeight="1">
      <c r="A5" s="10"/>
      <c r="B5" s="16" t="s">
        <v>6</v>
      </c>
      <c r="C5" s="17">
        <v>772</v>
      </c>
      <c r="D5" s="18">
        <v>111.72</v>
      </c>
      <c r="E5" s="19">
        <v>1282436</v>
      </c>
      <c r="F5" s="20">
        <v>162.9</v>
      </c>
    </row>
    <row r="6" spans="1:8" ht="30" customHeight="1">
      <c r="A6" s="10"/>
      <c r="B6" s="16" t="s">
        <v>7</v>
      </c>
      <c r="C6" s="17"/>
      <c r="D6" s="18"/>
      <c r="E6" s="19"/>
      <c r="F6" s="20"/>
    </row>
    <row r="7" spans="1:8" ht="30" customHeight="1">
      <c r="A7" s="10"/>
      <c r="B7" s="21" t="s">
        <v>8</v>
      </c>
      <c r="C7" s="22">
        <v>9123</v>
      </c>
      <c r="D7" s="23">
        <v>97.24</v>
      </c>
      <c r="E7" s="24">
        <v>2630489</v>
      </c>
      <c r="F7" s="25">
        <v>119.2</v>
      </c>
    </row>
    <row r="8" spans="1:8" ht="30" customHeight="1">
      <c r="A8" s="26"/>
      <c r="B8" s="27" t="s">
        <v>9</v>
      </c>
      <c r="C8" s="28">
        <f>IF(SUM(C2:C7)=0,"",SUM(C2:C7))</f>
        <v>808139</v>
      </c>
      <c r="D8" s="29">
        <f>IF(C8="","",C8/784748*100)</f>
        <v>102.9807020852554</v>
      </c>
      <c r="E8" s="30">
        <f>IF(SUM(E2:E7)=0,"",SUM(E2:E7))</f>
        <v>320099254</v>
      </c>
      <c r="F8" s="31">
        <f>IF(E8="","",E8/285587657*100)</f>
        <v>112.08441476866768</v>
      </c>
    </row>
    <row r="9" spans="1:8" ht="30" customHeight="1">
      <c r="A9" s="32"/>
      <c r="B9" s="11" t="s">
        <v>10</v>
      </c>
      <c r="C9" s="12">
        <v>115011</v>
      </c>
      <c r="D9" s="13">
        <v>102.89</v>
      </c>
      <c r="E9" s="14">
        <v>40477580</v>
      </c>
      <c r="F9" s="15">
        <v>109.03</v>
      </c>
    </row>
    <row r="10" spans="1:8" ht="30" customHeight="1">
      <c r="A10" s="10"/>
      <c r="B10" s="21" t="s">
        <v>8</v>
      </c>
      <c r="C10" s="22">
        <v>1062</v>
      </c>
      <c r="D10" s="23">
        <v>26.39</v>
      </c>
      <c r="E10" s="24">
        <v>324758</v>
      </c>
      <c r="F10" s="25">
        <v>32.630000000000003</v>
      </c>
    </row>
    <row r="11" spans="1:8" ht="30" customHeight="1">
      <c r="A11" s="26"/>
      <c r="B11" s="27" t="s">
        <v>9</v>
      </c>
      <c r="C11" s="28">
        <f>IF(SUM(C9:C10)=0,"",SUM(C9:C10))</f>
        <v>116073</v>
      </c>
      <c r="D11" s="29">
        <f>IF(C11="","",C11/115805*100)</f>
        <v>100.23142351366521</v>
      </c>
      <c r="E11" s="30">
        <f>IF(SUM(E9:E10)=0,"",SUM(E9:E10))</f>
        <v>40802338</v>
      </c>
      <c r="F11" s="31">
        <f>IF(E11="","",E11/38120586*100)</f>
        <v>107.03491808861489</v>
      </c>
    </row>
    <row r="12" spans="1:8" ht="30" customHeight="1">
      <c r="A12" s="32"/>
      <c r="B12" s="11" t="s">
        <v>11</v>
      </c>
      <c r="C12" s="12">
        <v>236979</v>
      </c>
      <c r="D12" s="13">
        <v>107.09</v>
      </c>
      <c r="E12" s="14">
        <v>125524133</v>
      </c>
      <c r="F12" s="15">
        <v>126.87</v>
      </c>
    </row>
    <row r="13" spans="1:8" ht="30" customHeight="1">
      <c r="A13" s="10"/>
      <c r="B13" s="16" t="s">
        <v>12</v>
      </c>
      <c r="C13" s="17">
        <v>2275</v>
      </c>
      <c r="D13" s="18">
        <v>133.04</v>
      </c>
      <c r="E13" s="19">
        <v>756404</v>
      </c>
      <c r="F13" s="20">
        <v>169.11</v>
      </c>
    </row>
    <row r="14" spans="1:8" ht="30" customHeight="1">
      <c r="A14" s="10"/>
      <c r="B14" s="21" t="s">
        <v>8</v>
      </c>
      <c r="C14" s="22">
        <v>790</v>
      </c>
      <c r="D14" s="23">
        <v>33.950000000000003</v>
      </c>
      <c r="E14" s="24">
        <v>244530</v>
      </c>
      <c r="F14" s="25">
        <v>42.31</v>
      </c>
    </row>
    <row r="15" spans="1:8" ht="30" customHeight="1">
      <c r="A15" s="26"/>
      <c r="B15" s="27" t="s">
        <v>9</v>
      </c>
      <c r="C15" s="28">
        <f>IF(SUM(C12:C14)=0,"",SUM(C12:C14))</f>
        <v>240044</v>
      </c>
      <c r="D15" s="29">
        <f>IF(C15="","",C15/225335*100)</f>
        <v>106.52761444072158</v>
      </c>
      <c r="E15" s="30">
        <f>IF(SUM(E12:E14)=0,"",SUM(E12:E14))</f>
        <v>126525067</v>
      </c>
      <c r="F15" s="31">
        <f>IF(E15="","",E15/99965941*100)</f>
        <v>126.56817485467376</v>
      </c>
    </row>
    <row r="16" spans="1:8" ht="30" customHeight="1">
      <c r="A16" s="32"/>
      <c r="B16" s="11" t="s">
        <v>13</v>
      </c>
      <c r="C16" s="12">
        <v>43511</v>
      </c>
      <c r="D16" s="13">
        <v>104.33</v>
      </c>
      <c r="E16" s="14">
        <v>16494571</v>
      </c>
      <c r="F16" s="15">
        <v>90.43</v>
      </c>
    </row>
    <row r="17" spans="1:7" ht="30" customHeight="1">
      <c r="A17" s="10"/>
      <c r="B17" s="21" t="s">
        <v>8</v>
      </c>
      <c r="C17" s="22">
        <v>129</v>
      </c>
      <c r="D17" s="23">
        <v>46.4</v>
      </c>
      <c r="E17" s="24">
        <v>94393</v>
      </c>
      <c r="F17" s="25">
        <v>38.770000000000003</v>
      </c>
    </row>
    <row r="18" spans="1:7" ht="30" customHeight="1">
      <c r="A18" s="26"/>
      <c r="B18" s="27" t="s">
        <v>9</v>
      </c>
      <c r="C18" s="28">
        <f>IF(SUM(C16:C17)=0,"",SUM(C16:C17))</f>
        <v>43640</v>
      </c>
      <c r="D18" s="29">
        <f>IF(C18="","",C18/41985*100)</f>
        <v>103.94188400619268</v>
      </c>
      <c r="E18" s="30">
        <f>IF(SUM(E16:E17)=0,"",SUM(E16:E17))</f>
        <v>16588964</v>
      </c>
      <c r="F18" s="31">
        <f>IF(E18="","",E18/18483403*100)</f>
        <v>89.750594087030393</v>
      </c>
    </row>
    <row r="19" spans="1:7" ht="30" customHeight="1">
      <c r="A19" s="33" t="s">
        <v>14</v>
      </c>
      <c r="B19" s="34"/>
      <c r="C19" s="35">
        <f>IF(SUM(C18,C15,C11,C8)=0,"",SUM(C18,C15,C11,C8))</f>
        <v>1207896</v>
      </c>
      <c r="D19" s="36">
        <f>IF(C19&lt;&gt; "",IF(C20 &lt;&gt;"",C19/C20*100,""),"")</f>
        <v>103.42699933982549</v>
      </c>
      <c r="E19" s="37">
        <f>IF(SUM(E18,E15,E11,E8)=0,"",SUM(E18,E15,E11,E8))</f>
        <v>504015623</v>
      </c>
      <c r="F19" s="31">
        <f>IF(E19&lt;&gt; "",IF(E20 &lt;&gt;"",E19/E20*100,""),"")</f>
        <v>113.99004287582201</v>
      </c>
      <c r="G19" s="2"/>
    </row>
    <row r="20" spans="1:7" ht="30" customHeight="1" thickBot="1">
      <c r="A20" s="38" t="s">
        <v>15</v>
      </c>
      <c r="B20" s="39"/>
      <c r="C20" s="40">
        <v>1167873</v>
      </c>
      <c r="D20" s="41">
        <v>98.27</v>
      </c>
      <c r="E20" s="42">
        <v>442157587</v>
      </c>
      <c r="F20" s="43">
        <v>96.66</v>
      </c>
    </row>
    <row r="24" spans="1:7" ht="18">
      <c r="A24" s="44" t="s">
        <v>17</v>
      </c>
    </row>
    <row r="25" spans="1:7" ht="18">
      <c r="A25" s="44" t="s">
        <v>18</v>
      </c>
    </row>
    <row r="26" spans="1:7" ht="18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2017年04月～2017年09月&amp;R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baba</cp:lastModifiedBy>
  <cp:lastPrinted>2017-10-17T04:41:59Z</cp:lastPrinted>
  <dcterms:created xsi:type="dcterms:W3CDTF">2010-08-02T01:01:10Z</dcterms:created>
  <dcterms:modified xsi:type="dcterms:W3CDTF">2017-10-17T04:41:59Z</dcterms:modified>
</cp:coreProperties>
</file>