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Newtki\Netit\【Netit】\国際\輸入\国際輸入航空貨物実績集計表（2023年1月～12月）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<sst xmlns="http://schemas.openxmlformats.org/spreadsheetml/2006/main" count="27" uniqueCount="20">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</sst>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32" xfId="2" applyNumberFormat="1" applyFont="1" applyBorder="1" applyAlignment="1">
      <alignment horizontal="right" vertical="center"/>
    </xf>
    <xf numFmtId="177" fontId="8" fillId="0" borderId="22" xfId="2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H21" sqref="H21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86245</v>
      </c>
      <c r="D2" s="13">
        <v>79.16</v>
      </c>
      <c r="E2" s="14">
        <v>34852141</v>
      </c>
      <c r="F2" s="15">
        <v>74.709999999999994</v>
      </c>
    </row>
    <row r="3" spans="1:8" ht="30" customHeight="1" x14ac:dyDescent="0.15">
      <c r="A3" s="10"/>
      <c r="B3" s="16" t="s">
        <v>4</v>
      </c>
      <c r="C3" s="17">
        <v>1012</v>
      </c>
      <c r="D3" s="18">
        <v>94.67</v>
      </c>
      <c r="E3" s="19">
        <v>172000</v>
      </c>
      <c r="F3" s="20">
        <v>119.44</v>
      </c>
    </row>
    <row r="4" spans="1:8" ht="30" customHeight="1" x14ac:dyDescent="0.15">
      <c r="A4" s="10"/>
      <c r="B4" s="16" t="s">
        <v>5</v>
      </c>
      <c r="C4" s="17">
        <v>10487</v>
      </c>
      <c r="D4" s="18">
        <v>94.83</v>
      </c>
      <c r="E4" s="19">
        <v>3303247</v>
      </c>
      <c r="F4" s="20">
        <v>83.83</v>
      </c>
    </row>
    <row r="5" spans="1:8" ht="30" customHeight="1" x14ac:dyDescent="0.15">
      <c r="A5" s="10"/>
      <c r="B5" s="16" t="s">
        <v>6</v>
      </c>
      <c r="C5" s="17">
        <v>37</v>
      </c>
      <c r="D5" s="18">
        <v>39.36</v>
      </c>
      <c r="E5" s="19">
        <v>12144</v>
      </c>
      <c r="F5" s="20">
        <v>32.39</v>
      </c>
    </row>
    <row r="6" spans="1:8" ht="30" customHeight="1" x14ac:dyDescent="0.15">
      <c r="A6" s="10"/>
      <c r="B6" s="16" t="s">
        <v>7</v>
      </c>
      <c r="C6" s="17">
        <v>22</v>
      </c>
      <c r="D6" s="18">
        <v>44</v>
      </c>
      <c r="E6" s="19">
        <v>2458</v>
      </c>
      <c r="F6" s="20">
        <v>6.65</v>
      </c>
    </row>
    <row r="7" spans="1:8" ht="30" customHeight="1" x14ac:dyDescent="0.15">
      <c r="A7" s="10"/>
      <c r="B7" s="21" t="s">
        <v>8</v>
      </c>
      <c r="C7" s="22">
        <v>1348</v>
      </c>
      <c r="D7" s="23">
        <v>96.15</v>
      </c>
      <c r="E7" s="24">
        <v>405130</v>
      </c>
      <c r="F7" s="25">
        <v>97.56</v>
      </c>
    </row>
    <row r="8" spans="1:8" ht="30" customHeight="1" x14ac:dyDescent="0.15">
      <c r="A8" s="26"/>
      <c r="B8" s="27" t="s">
        <v>9</v>
      </c>
      <c r="C8" s="28">
        <f>IF(SUM(C2:C7)=0,"",SUM(C2:C7))</f>
        <v>99151</v>
      </c>
      <c r="D8" s="29">
        <f>IF(C8="","",C8/122631*100)</f>
        <v>80.853128491164554</v>
      </c>
      <c r="E8" s="30">
        <f>IF(SUM(E2:E7)=0,"",SUM(E2:E7))</f>
        <v>38747120</v>
      </c>
      <c r="F8" s="31">
        <f>IF(E8="","",E8/51223587*100)</f>
        <v>75.643121205080774</v>
      </c>
    </row>
    <row r="9" spans="1:8" ht="30" customHeight="1" x14ac:dyDescent="0.15">
      <c r="A9" s="32"/>
      <c r="B9" s="11" t="s">
        <v>10</v>
      </c>
      <c r="C9" s="12">
        <v>12089</v>
      </c>
      <c r="D9" s="13">
        <v>95.32</v>
      </c>
      <c r="E9" s="14">
        <v>4365053</v>
      </c>
      <c r="F9" s="15">
        <v>95.45</v>
      </c>
    </row>
    <row r="10" spans="1:8" ht="30" customHeight="1" x14ac:dyDescent="0.15">
      <c r="A10" s="10"/>
      <c r="B10" s="21" t="s">
        <v>8</v>
      </c>
      <c r="C10" s="22">
        <v>193</v>
      </c>
      <c r="D10" s="23">
        <v>128.66999999999999</v>
      </c>
      <c r="E10" s="24">
        <v>100413</v>
      </c>
      <c r="F10" s="25">
        <v>239.82</v>
      </c>
    </row>
    <row r="11" spans="1:8" ht="30" customHeight="1" x14ac:dyDescent="0.15">
      <c r="A11" s="26"/>
      <c r="B11" s="27" t="s">
        <v>9</v>
      </c>
      <c r="C11" s="28">
        <f>IF(SUM(C9:C10)=0,"",SUM(C9:C10))</f>
        <v>12282</v>
      </c>
      <c r="D11" s="29">
        <f>IF(C11="","",C11/12833*100)</f>
        <v>95.706381983947637</v>
      </c>
      <c r="E11" s="30">
        <f>IF(SUM(E9:E10)=0,"",SUM(E9:E10))</f>
        <v>4465466</v>
      </c>
      <c r="F11" s="31">
        <f>IF(E11="","",E11/4614781*100)</f>
        <v>96.764418506533673</v>
      </c>
    </row>
    <row r="12" spans="1:8" ht="30" customHeight="1" x14ac:dyDescent="0.15">
      <c r="A12" s="32"/>
      <c r="B12" s="11" t="s">
        <v>11</v>
      </c>
      <c r="C12" s="12">
        <v>25555</v>
      </c>
      <c r="D12" s="13">
        <v>88.41</v>
      </c>
      <c r="E12" s="14">
        <v>13423740</v>
      </c>
      <c r="F12" s="15">
        <v>82.32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267</v>
      </c>
      <c r="D14" s="23">
        <v>106.8</v>
      </c>
      <c r="E14" s="24">
        <v>80654</v>
      </c>
      <c r="F14" s="25">
        <v>75.34</v>
      </c>
    </row>
    <row r="15" spans="1:8" ht="30" customHeight="1" x14ac:dyDescent="0.15">
      <c r="A15" s="26"/>
      <c r="B15" s="27" t="s">
        <v>9</v>
      </c>
      <c r="C15" s="28">
        <f>IF(SUM(C12:C14)=0,"",SUM(C12:C14))</f>
        <v>25822</v>
      </c>
      <c r="D15" s="29">
        <f>IF(C15="","",C15/29155*100)</f>
        <v>88.567998628022636</v>
      </c>
      <c r="E15" s="30">
        <f>IF(SUM(E12:E14)=0,"",SUM(E12:E14))</f>
        <v>13504394</v>
      </c>
      <c r="F15" s="31">
        <f>IF(E15="","",E15/16414036*100)</f>
        <v>82.273451818918886</v>
      </c>
    </row>
    <row r="16" spans="1:8" ht="30" customHeight="1" x14ac:dyDescent="0.15">
      <c r="A16" s="32"/>
      <c r="B16" s="11" t="s">
        <v>13</v>
      </c>
      <c r="C16" s="12">
        <v>4370</v>
      </c>
      <c r="D16" s="13">
        <v>95.83</v>
      </c>
      <c r="E16" s="14">
        <v>1176785</v>
      </c>
      <c r="F16" s="15">
        <v>91.49</v>
      </c>
    </row>
    <row r="17" spans="1:7" ht="30" customHeight="1" x14ac:dyDescent="0.15">
      <c r="A17" s="10"/>
      <c r="B17" s="21" t="s">
        <v>8</v>
      </c>
      <c r="C17" s="22">
        <v>9</v>
      </c>
      <c r="D17" s="23">
        <v>14.52</v>
      </c>
      <c r="E17" s="24">
        <v>2994</v>
      </c>
      <c r="F17" s="25">
        <v>17.66</v>
      </c>
    </row>
    <row r="18" spans="1:7" ht="30" customHeight="1" x14ac:dyDescent="0.15">
      <c r="A18" s="26"/>
      <c r="B18" s="27" t="s">
        <v>9</v>
      </c>
      <c r="C18" s="28">
        <f>IF(SUM(C16:C17)=0,"",SUM(C16:C17))</f>
        <v>4379</v>
      </c>
      <c r="D18" s="29">
        <f>IF(C18="","",C18/4622*100)</f>
        <v>94.742535698831674</v>
      </c>
      <c r="E18" s="30">
        <f>IF(SUM(E16:E17)=0,"",SUM(E16:E17))</f>
        <v>1179779</v>
      </c>
      <c r="F18" s="31">
        <f>IF(E18="","",E18/1303143*100)</f>
        <v>90.53334898779336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141634</v>
      </c>
      <c r="D19" s="36">
        <f>IF(C19&lt;&gt; "",IF(C20 &lt;&gt;"",C19/C20*100,""),"")</f>
        <v>83.687758876395208</v>
      </c>
      <c r="E19" s="37">
        <f>IF(SUM(E18,E15,E11,E8)=0,"",SUM(E18,E15,E11,E8))</f>
        <v>57896759</v>
      </c>
      <c r="F19" s="45">
        <f>IF(E19&lt;&gt; "",IF(E20 &lt;&gt;"",E19/E20*100,""),"")</f>
        <v>78.711615046517153</v>
      </c>
      <c r="G19" s="2"/>
    </row>
    <row r="20" spans="1:7" ht="30" customHeight="1" thickBot="1" x14ac:dyDescent="0.2">
      <c r="A20" s="38" t="s">
        <v>15</v>
      </c>
      <c r="B20" s="39"/>
      <c r="C20" s="40">
        <v>169241</v>
      </c>
      <c r="D20" s="41">
        <v>97.41</v>
      </c>
      <c r="E20" s="43">
        <v>73555547</v>
      </c>
      <c r="F20" s="44">
        <v>85.49</v>
      </c>
    </row>
    <row r="24" spans="1:7" ht="18" x14ac:dyDescent="0.15">
      <c r="A24" s="42" t="s">
        <v>17</v>
      </c>
    </row>
    <row r="25" spans="1:7" ht="18" x14ac:dyDescent="0.15">
      <c r="A25" s="42" t="s">
        <v>18</v>
      </c>
    </row>
    <row r="26" spans="1:7" ht="18" x14ac:dyDescent="0.15">
      <c r="A26" s="42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2023年09月&amp;C&amp;"ＭＳ 明朝,太字"&amp;20 国際輸入航空貨物実績集計表＜訂正版＞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2023-11-21T00:38:00Z</cp:lastPrinted>
  <dcterms:created xsi:type="dcterms:W3CDTF">2010-08-02T01:01:10Z</dcterms:created>
  <dcterms:modified xsi:type="dcterms:W3CDTF">2023-11-21T00:38:10Z</dcterms:modified>
</cp:coreProperties>
</file>