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Newtki\Netit\【Netit】\国際\輸入\国際輸入航空貨物実績集計表（2021年1月～12月）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<sst xmlns="http://schemas.openxmlformats.org/spreadsheetml/2006/main" count="27" uniqueCount="20">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</sst>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0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103773</v>
      </c>
      <c r="D2" s="13">
        <v>121.94</v>
      </c>
      <c r="E2" s="14">
        <v>49254737</v>
      </c>
      <c r="F2" s="15">
        <v>177.85</v>
      </c>
    </row>
    <row r="3" spans="1:8" ht="30" customHeight="1" x14ac:dyDescent="0.2">
      <c r="A3" s="10"/>
      <c r="B3" s="16" t="s">
        <v>4</v>
      </c>
      <c r="C3" s="17">
        <v>2407</v>
      </c>
      <c r="D3" s="18">
        <v>12.33</v>
      </c>
      <c r="E3" s="19">
        <v>981710</v>
      </c>
      <c r="F3" s="20">
        <v>13.31</v>
      </c>
    </row>
    <row r="4" spans="1:8" ht="30" customHeight="1" x14ac:dyDescent="0.2">
      <c r="A4" s="10"/>
      <c r="B4" s="16" t="s">
        <v>5</v>
      </c>
      <c r="C4" s="17">
        <v>12252</v>
      </c>
      <c r="D4" s="18">
        <v>131.44999999999999</v>
      </c>
      <c r="E4" s="19">
        <v>4607352</v>
      </c>
      <c r="F4" s="20">
        <v>151.63</v>
      </c>
    </row>
    <row r="5" spans="1:8" ht="30" customHeight="1" x14ac:dyDescent="0.2">
      <c r="A5" s="10"/>
      <c r="B5" s="16" t="s">
        <v>6</v>
      </c>
      <c r="C5" s="17">
        <v>70</v>
      </c>
      <c r="D5" s="18">
        <v>107.69</v>
      </c>
      <c r="E5" s="19">
        <v>25716</v>
      </c>
      <c r="F5" s="20">
        <v>121.81</v>
      </c>
    </row>
    <row r="6" spans="1:8" ht="30" customHeight="1" x14ac:dyDescent="0.2">
      <c r="A6" s="10"/>
      <c r="B6" s="16" t="s">
        <v>7</v>
      </c>
      <c r="C6" s="17">
        <v>35</v>
      </c>
      <c r="D6" s="18">
        <v>35</v>
      </c>
      <c r="E6" s="19">
        <v>24377</v>
      </c>
      <c r="F6" s="20">
        <v>20.71</v>
      </c>
    </row>
    <row r="7" spans="1:8" ht="30" customHeight="1" x14ac:dyDescent="0.2">
      <c r="A7" s="10"/>
      <c r="B7" s="21" t="s">
        <v>8</v>
      </c>
      <c r="C7" s="22">
        <v>1811</v>
      </c>
      <c r="D7" s="23">
        <v>134.94999999999999</v>
      </c>
      <c r="E7" s="24">
        <v>652357</v>
      </c>
      <c r="F7" s="25">
        <v>208.25</v>
      </c>
    </row>
    <row r="8" spans="1:8" ht="30" customHeight="1" x14ac:dyDescent="0.2">
      <c r="A8" s="26"/>
      <c r="B8" s="27" t="s">
        <v>9</v>
      </c>
      <c r="C8" s="28">
        <f>IF(SUM(C2:C7)=0,"",SUM(C2:C7))</f>
        <v>120348</v>
      </c>
      <c r="D8" s="29">
        <f>IF(C8="","",C8/115453*100)</f>
        <v>104.23982053303075</v>
      </c>
      <c r="E8" s="30">
        <f>IF(SUM(E2:E7)=0,"",SUM(E2:E7))</f>
        <v>55546249</v>
      </c>
      <c r="F8" s="31">
        <f>IF(E8="","",E8/38563663*100)</f>
        <v>144.03779277917661</v>
      </c>
    </row>
    <row r="9" spans="1:8" ht="30" customHeight="1" x14ac:dyDescent="0.2">
      <c r="A9" s="32"/>
      <c r="B9" s="11" t="s">
        <v>10</v>
      </c>
      <c r="C9" s="12">
        <v>14323</v>
      </c>
      <c r="D9" s="13">
        <v>129.41999999999999</v>
      </c>
      <c r="E9" s="14">
        <v>5841311</v>
      </c>
      <c r="F9" s="15">
        <v>180.11</v>
      </c>
    </row>
    <row r="10" spans="1:8" ht="30" customHeight="1" x14ac:dyDescent="0.2">
      <c r="A10" s="10"/>
      <c r="B10" s="21" t="s">
        <v>8</v>
      </c>
      <c r="C10" s="22">
        <v>242</v>
      </c>
      <c r="D10" s="23">
        <v>135.19999999999999</v>
      </c>
      <c r="E10" s="24">
        <v>138976</v>
      </c>
      <c r="F10" s="25">
        <v>189.66</v>
      </c>
    </row>
    <row r="11" spans="1:8" ht="30" customHeight="1" x14ac:dyDescent="0.2">
      <c r="A11" s="26"/>
      <c r="B11" s="27" t="s">
        <v>9</v>
      </c>
      <c r="C11" s="28">
        <f>IF(SUM(C9:C10)=0,"",SUM(C9:C10))</f>
        <v>14565</v>
      </c>
      <c r="D11" s="29">
        <f>IF(C11="","",C11/11246*100)</f>
        <v>129.5127156322248</v>
      </c>
      <c r="E11" s="30">
        <f>IF(SUM(E9:E10)=0,"",SUM(E9:E10))</f>
        <v>5980287</v>
      </c>
      <c r="F11" s="31">
        <f>IF(E11="","",E11/3316515*100)</f>
        <v>180.31840652009714</v>
      </c>
    </row>
    <row r="12" spans="1:8" ht="30" customHeight="1" x14ac:dyDescent="0.2">
      <c r="A12" s="32"/>
      <c r="B12" s="11" t="s">
        <v>11</v>
      </c>
      <c r="C12" s="12">
        <v>31220</v>
      </c>
      <c r="D12" s="13">
        <v>119.83</v>
      </c>
      <c r="E12" s="14">
        <v>20737077</v>
      </c>
      <c r="F12" s="15">
        <v>155.93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1006</v>
      </c>
      <c r="D14" s="23">
        <v>120.91</v>
      </c>
      <c r="E14" s="24">
        <v>591041</v>
      </c>
      <c r="F14" s="25">
        <v>150.63</v>
      </c>
    </row>
    <row r="15" spans="1:8" ht="30" customHeight="1" x14ac:dyDescent="0.2">
      <c r="A15" s="26"/>
      <c r="B15" s="27" t="s">
        <v>9</v>
      </c>
      <c r="C15" s="28">
        <f>IF(SUM(C12:C14)=0,"",SUM(C12:C14))</f>
        <v>32226</v>
      </c>
      <c r="D15" s="29">
        <f>IF(C15="","",C15/26886*100)</f>
        <v>119.86163802722606</v>
      </c>
      <c r="E15" s="30">
        <f>IF(SUM(E12:E14)=0,"",SUM(E12:E14))</f>
        <v>21328118</v>
      </c>
      <c r="F15" s="31">
        <f>IF(E15="","",E15/13690986*100)</f>
        <v>155.782191289948</v>
      </c>
    </row>
    <row r="16" spans="1:8" ht="30" customHeight="1" x14ac:dyDescent="0.2">
      <c r="A16" s="32"/>
      <c r="B16" s="11" t="s">
        <v>13</v>
      </c>
      <c r="C16" s="12">
        <v>4465</v>
      </c>
      <c r="D16" s="13">
        <v>129.94999999999999</v>
      </c>
      <c r="E16" s="14">
        <v>1428478</v>
      </c>
      <c r="F16" s="15">
        <v>133.02000000000001</v>
      </c>
    </row>
    <row r="17" spans="1:7" ht="30" customHeight="1" x14ac:dyDescent="0.2">
      <c r="A17" s="10"/>
      <c r="B17" s="21" t="s">
        <v>8</v>
      </c>
      <c r="C17" s="22">
        <v>8</v>
      </c>
      <c r="D17" s="23">
        <v>114.29</v>
      </c>
      <c r="E17" s="24">
        <v>6204</v>
      </c>
      <c r="F17" s="25">
        <v>136.62</v>
      </c>
    </row>
    <row r="18" spans="1:7" ht="30" customHeight="1" x14ac:dyDescent="0.2">
      <c r="A18" s="26"/>
      <c r="B18" s="27" t="s">
        <v>9</v>
      </c>
      <c r="C18" s="28">
        <f>IF(SUM(C16:C17)=0,"",SUM(C16:C17))</f>
        <v>4473</v>
      </c>
      <c r="D18" s="29">
        <f>IF(C18="","",C18/3443*100)</f>
        <v>129.91577112982864</v>
      </c>
      <c r="E18" s="30">
        <f>IF(SUM(E16:E17)=0,"",SUM(E16:E17))</f>
        <v>1434682</v>
      </c>
      <c r="F18" s="31">
        <f>IF(E18="","",E18/1078458*100)</f>
        <v>133.03086443792898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171612</v>
      </c>
      <c r="D19" s="36">
        <f>IF(C19&lt;&gt; "",IF(C20 &lt;&gt;"",C19/C20*100,""),"")</f>
        <v>109.28751560231295</v>
      </c>
      <c r="E19" s="37">
        <f>IF(SUM(E18,E15,E11,E8)=0,"",SUM(E18,E15,E11,E8))</f>
        <v>84289336</v>
      </c>
      <c r="F19" s="31">
        <f>IF(E19&lt;&gt; "",IF(E20 &lt;&gt;"",E19/E20*100,""),"")</f>
        <v>148.79064153331862</v>
      </c>
      <c r="G19" s="2"/>
    </row>
    <row r="20" spans="1:7" ht="30" customHeight="1" thickBot="1" x14ac:dyDescent="0.25">
      <c r="A20" s="38" t="s">
        <v>15</v>
      </c>
      <c r="B20" s="39"/>
      <c r="C20" s="40">
        <v>157028</v>
      </c>
      <c r="D20" s="41">
        <v>85.86</v>
      </c>
      <c r="E20" s="42">
        <v>56649622</v>
      </c>
      <c r="F20" s="43">
        <v>75.19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2021-09-22T00:36:18Z</cp:lastPrinted>
  <dcterms:created xsi:type="dcterms:W3CDTF">2010-08-02T01:01:10Z</dcterms:created>
  <dcterms:modified xsi:type="dcterms:W3CDTF">2021-09-22T00:37:21Z</dcterms:modified>
</cp:coreProperties>
</file>