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360" yWindow="30" windowWidth="10635" windowHeight="6975"/>
  </bookViews>
  <sheets>
    <sheet name="C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B10" i="1" l="1"/>
  <c r="C10" i="1" s="1"/>
  <c r="D10" i="1"/>
  <c r="E10" i="1" s="1"/>
  <c r="B20" i="1"/>
  <c r="C20" i="1" s="1"/>
  <c r="D20" i="1"/>
  <c r="E20" i="1" s="1"/>
  <c r="B34" i="1"/>
  <c r="C34" i="1" s="1"/>
  <c r="D34" i="1"/>
  <c r="E34" i="1" s="1"/>
  <c r="B41" i="1"/>
  <c r="C41" i="1" s="1"/>
  <c r="D41" i="1"/>
  <c r="E41" i="1" s="1"/>
  <c r="B47" i="1"/>
  <c r="C47" i="1" s="1"/>
  <c r="D47" i="1"/>
  <c r="E47" i="1" s="1"/>
  <c r="B35" i="1" l="1"/>
  <c r="C35" i="1" s="1"/>
  <c r="D35" i="1"/>
  <c r="E35" i="1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<sst xmlns="http://schemas.openxmlformats.org/spreadsheetml/2006/main" count="52" uniqueCount="45">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</sst>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178" fontId="3" fillId="0" borderId="20" xfId="2" applyNumberFormat="1" applyFont="1" applyBorder="1"/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176" fontId="3" fillId="0" borderId="25" xfId="3" applyNumberFormat="1" applyFont="1" applyBorder="1" applyAlignment="1">
      <alignment horizontal="right" vertical="center"/>
    </xf>
    <xf numFmtId="178" fontId="3" fillId="0" borderId="26" xfId="3" applyNumberFormat="1" applyFont="1" applyBorder="1" applyAlignment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178" fontId="5" fillId="0" borderId="33" xfId="2" applyNumberFormat="1" applyFont="1" applyBorder="1"/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workbookViewId="0"/>
  </sheetViews>
  <sheetFormatPr defaultRowHeight="16.5" x14ac:dyDescent="0.3"/>
  <cols>
    <col min="1" max="1" width="32.625" style="66" customWidth="1"/>
    <col min="2" max="5" width="21.625" style="66" customWidth="1"/>
    <col min="6" max="16384" width="9" style="66"/>
  </cols>
  <sheetData>
    <row r="1" spans="1:5" ht="21" customHeight="1" thickBot="1" x14ac:dyDescent="0.35">
      <c r="A1" s="67" t="s">
        <v>20</v>
      </c>
    </row>
    <row r="2" spans="1:5" ht="21" customHeight="1" x14ac:dyDescent="0.3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 x14ac:dyDescent="0.3">
      <c r="A3" s="5" t="s">
        <v>7</v>
      </c>
      <c r="B3" s="6">
        <v>50174</v>
      </c>
      <c r="C3" s="7">
        <v>97.62</v>
      </c>
      <c r="D3" s="8">
        <v>17569939</v>
      </c>
      <c r="E3" s="60">
        <v>83.49</v>
      </c>
    </row>
    <row r="4" spans="1:5" ht="21" customHeight="1" x14ac:dyDescent="0.3">
      <c r="A4" s="9" t="s">
        <v>8</v>
      </c>
      <c r="B4" s="10">
        <v>126455</v>
      </c>
      <c r="C4" s="11">
        <v>85.16</v>
      </c>
      <c r="D4" s="12">
        <v>62471594</v>
      </c>
      <c r="E4" s="61">
        <v>70.5</v>
      </c>
    </row>
    <row r="5" spans="1:5" ht="21" customHeight="1" x14ac:dyDescent="0.3">
      <c r="A5" s="9" t="s">
        <v>9</v>
      </c>
      <c r="B5" s="10">
        <v>75494</v>
      </c>
      <c r="C5" s="11">
        <v>83.64</v>
      </c>
      <c r="D5" s="12">
        <v>31423131</v>
      </c>
      <c r="E5" s="61">
        <v>60.03</v>
      </c>
    </row>
    <row r="6" spans="1:5" ht="21" customHeight="1" x14ac:dyDescent="0.3">
      <c r="A6" s="9" t="s">
        <v>10</v>
      </c>
      <c r="B6" s="10">
        <v>128345</v>
      </c>
      <c r="C6" s="11">
        <v>89.89</v>
      </c>
      <c r="D6" s="12">
        <v>44846115</v>
      </c>
      <c r="E6" s="61">
        <v>87.54</v>
      </c>
    </row>
    <row r="7" spans="1:5" ht="21" customHeight="1" x14ac:dyDescent="0.3">
      <c r="A7" s="9" t="s">
        <v>23</v>
      </c>
      <c r="B7" s="10">
        <v>18438</v>
      </c>
      <c r="C7" s="11">
        <v>88.19</v>
      </c>
      <c r="D7" s="12">
        <v>4374261</v>
      </c>
      <c r="E7" s="61">
        <v>69.63</v>
      </c>
    </row>
    <row r="8" spans="1:5" ht="21" customHeight="1" x14ac:dyDescent="0.3">
      <c r="A8" s="9" t="s">
        <v>24</v>
      </c>
      <c r="B8" s="10">
        <v>26217</v>
      </c>
      <c r="C8" s="11">
        <v>84.33</v>
      </c>
      <c r="D8" s="12">
        <v>10155199</v>
      </c>
      <c r="E8" s="61">
        <v>66.239999999999995</v>
      </c>
    </row>
    <row r="9" spans="1:5" ht="21" customHeight="1" x14ac:dyDescent="0.3">
      <c r="A9" s="13" t="s">
        <v>11</v>
      </c>
      <c r="B9" s="14">
        <v>37097</v>
      </c>
      <c r="C9" s="15">
        <v>85.49</v>
      </c>
      <c r="D9" s="16">
        <v>10348087</v>
      </c>
      <c r="E9" s="62">
        <v>62.81</v>
      </c>
    </row>
    <row r="10" spans="1:5" ht="21" customHeight="1" x14ac:dyDescent="0.3">
      <c r="A10" s="68" t="s">
        <v>2</v>
      </c>
      <c r="B10" s="17">
        <f>IF(SUM(B3:B9)=0,"",SUM(B3:B9))</f>
        <v>462220</v>
      </c>
      <c r="C10" s="18">
        <f>IF(B10="","",B10/528325*100)</f>
        <v>87.487815265224995</v>
      </c>
      <c r="D10" s="19">
        <f>IF(SUM(D3:D9)=0,"",SUM(D3:D9))</f>
        <v>181188326</v>
      </c>
      <c r="E10" s="63">
        <f>IF(D10="","",D10/251317814*100)</f>
        <v>72.095297629797145</v>
      </c>
    </row>
    <row r="11" spans="1:5" ht="21" customHeight="1" x14ac:dyDescent="0.3">
      <c r="A11" s="5" t="s">
        <v>25</v>
      </c>
      <c r="B11" s="6">
        <v>29517</v>
      </c>
      <c r="C11" s="7">
        <v>84.41</v>
      </c>
      <c r="D11" s="8">
        <v>12319984</v>
      </c>
      <c r="E11" s="60">
        <v>76.33</v>
      </c>
    </row>
    <row r="12" spans="1:5" ht="21" customHeight="1" x14ac:dyDescent="0.3">
      <c r="A12" s="9" t="s">
        <v>26</v>
      </c>
      <c r="B12" s="10">
        <v>131295</v>
      </c>
      <c r="C12" s="11">
        <v>86.76</v>
      </c>
      <c r="D12" s="12">
        <v>54875342</v>
      </c>
      <c r="E12" s="61">
        <v>78.97</v>
      </c>
    </row>
    <row r="13" spans="1:5" ht="21" customHeight="1" x14ac:dyDescent="0.3">
      <c r="A13" s="9" t="s">
        <v>27</v>
      </c>
      <c r="B13" s="10">
        <v>39643</v>
      </c>
      <c r="C13" s="11">
        <v>83.58</v>
      </c>
      <c r="D13" s="12">
        <v>14823932</v>
      </c>
      <c r="E13" s="61">
        <v>62.81</v>
      </c>
    </row>
    <row r="14" spans="1:5" ht="21" customHeight="1" x14ac:dyDescent="0.3">
      <c r="A14" s="9" t="s">
        <v>28</v>
      </c>
      <c r="B14" s="10">
        <v>20120</v>
      </c>
      <c r="C14" s="11">
        <v>84.95</v>
      </c>
      <c r="D14" s="12">
        <v>9021981</v>
      </c>
      <c r="E14" s="61">
        <v>72.19</v>
      </c>
    </row>
    <row r="15" spans="1:5" ht="21" customHeight="1" x14ac:dyDescent="0.3">
      <c r="A15" s="9" t="s">
        <v>29</v>
      </c>
      <c r="B15" s="10">
        <v>68628</v>
      </c>
      <c r="C15" s="11">
        <v>80.72</v>
      </c>
      <c r="D15" s="12">
        <v>34876493</v>
      </c>
      <c r="E15" s="61">
        <v>49.5</v>
      </c>
    </row>
    <row r="16" spans="1:5" ht="21" customHeight="1" x14ac:dyDescent="0.3">
      <c r="A16" s="9" t="s">
        <v>12</v>
      </c>
      <c r="B16" s="10">
        <v>10170</v>
      </c>
      <c r="C16" s="11">
        <v>81.99</v>
      </c>
      <c r="D16" s="12">
        <v>3756348</v>
      </c>
      <c r="E16" s="61">
        <v>59.83</v>
      </c>
    </row>
    <row r="17" spans="1:5" ht="21" customHeight="1" x14ac:dyDescent="0.3">
      <c r="A17" s="9" t="s">
        <v>13</v>
      </c>
      <c r="B17" s="10">
        <v>58510</v>
      </c>
      <c r="C17" s="11">
        <v>84.98</v>
      </c>
      <c r="D17" s="12">
        <v>21613898</v>
      </c>
      <c r="E17" s="61">
        <v>62.1</v>
      </c>
    </row>
    <row r="18" spans="1:5" ht="21" customHeight="1" x14ac:dyDescent="0.3">
      <c r="A18" s="9" t="s">
        <v>14</v>
      </c>
      <c r="B18" s="10">
        <v>19388</v>
      </c>
      <c r="C18" s="11">
        <v>91.29</v>
      </c>
      <c r="D18" s="12">
        <v>7452102</v>
      </c>
      <c r="E18" s="61">
        <v>79.06</v>
      </c>
    </row>
    <row r="19" spans="1:5" ht="21" customHeight="1" x14ac:dyDescent="0.3">
      <c r="A19" s="20" t="s">
        <v>30</v>
      </c>
      <c r="B19" s="21">
        <v>10126</v>
      </c>
      <c r="C19" s="22">
        <v>93.53</v>
      </c>
      <c r="D19" s="23">
        <v>4436918</v>
      </c>
      <c r="E19" s="64">
        <v>104.45</v>
      </c>
    </row>
    <row r="20" spans="1:5" ht="21" customHeight="1" x14ac:dyDescent="0.3">
      <c r="A20" s="68" t="s">
        <v>3</v>
      </c>
      <c r="B20" s="17">
        <f>IF(SUM(B11:B19)=0,"",SUM(B11:B19))</f>
        <v>387397</v>
      </c>
      <c r="C20" s="18">
        <f>IF(B20="","",B20/455752*100)</f>
        <v>85.001711457108257</v>
      </c>
      <c r="D20" s="19">
        <f>IF(SUM(D11:D19)=0,"",SUM(D11:D19))</f>
        <v>163176998</v>
      </c>
      <c r="E20" s="63">
        <f>IF(D20="","",D20/246950482*100)</f>
        <v>66.076808872152753</v>
      </c>
    </row>
    <row r="21" spans="1:5" ht="21" customHeight="1" x14ac:dyDescent="0.3">
      <c r="A21" s="5" t="s">
        <v>31</v>
      </c>
      <c r="B21" s="6">
        <v>28640</v>
      </c>
      <c r="C21" s="7">
        <v>93.49</v>
      </c>
      <c r="D21" s="8">
        <v>8856074</v>
      </c>
      <c r="E21" s="60">
        <v>87.38</v>
      </c>
    </row>
    <row r="22" spans="1:5" ht="21" customHeight="1" x14ac:dyDescent="0.3">
      <c r="A22" s="9" t="s">
        <v>32</v>
      </c>
      <c r="B22" s="10">
        <v>6212</v>
      </c>
      <c r="C22" s="11">
        <v>88.04</v>
      </c>
      <c r="D22" s="12">
        <v>1532272</v>
      </c>
      <c r="E22" s="61">
        <v>89.47</v>
      </c>
    </row>
    <row r="23" spans="1:5" ht="21" customHeight="1" x14ac:dyDescent="0.3">
      <c r="A23" s="9" t="s">
        <v>15</v>
      </c>
      <c r="B23" s="10">
        <v>182614</v>
      </c>
      <c r="C23" s="11">
        <v>88.21</v>
      </c>
      <c r="D23" s="12">
        <v>58927232</v>
      </c>
      <c r="E23" s="61">
        <v>88.01</v>
      </c>
    </row>
    <row r="24" spans="1:5" ht="21" customHeight="1" x14ac:dyDescent="0.3">
      <c r="A24" s="9" t="s">
        <v>33</v>
      </c>
      <c r="B24" s="10">
        <v>65547</v>
      </c>
      <c r="C24" s="11">
        <v>84.03</v>
      </c>
      <c r="D24" s="12">
        <v>18749664</v>
      </c>
      <c r="E24" s="61">
        <v>67.7</v>
      </c>
    </row>
    <row r="25" spans="1:5" ht="21" customHeight="1" x14ac:dyDescent="0.3">
      <c r="A25" s="9" t="s">
        <v>34</v>
      </c>
      <c r="B25" s="10">
        <v>103395</v>
      </c>
      <c r="C25" s="11">
        <v>91.69</v>
      </c>
      <c r="D25" s="12">
        <v>29421443</v>
      </c>
      <c r="E25" s="61">
        <v>83.57</v>
      </c>
    </row>
    <row r="26" spans="1:5" ht="21" customHeight="1" x14ac:dyDescent="0.3">
      <c r="A26" s="9" t="s">
        <v>35</v>
      </c>
      <c r="B26" s="10">
        <v>68718</v>
      </c>
      <c r="C26" s="11">
        <v>91.22</v>
      </c>
      <c r="D26" s="12">
        <v>17528364</v>
      </c>
      <c r="E26" s="61">
        <v>75.44</v>
      </c>
    </row>
    <row r="27" spans="1:5" ht="21" customHeight="1" x14ac:dyDescent="0.3">
      <c r="A27" s="9" t="s">
        <v>36</v>
      </c>
      <c r="B27" s="10">
        <v>210908</v>
      </c>
      <c r="C27" s="11">
        <v>86.96</v>
      </c>
      <c r="D27" s="12">
        <v>50775016</v>
      </c>
      <c r="E27" s="61">
        <v>63.85</v>
      </c>
    </row>
    <row r="28" spans="1:5" ht="21" customHeight="1" x14ac:dyDescent="0.3">
      <c r="A28" s="9" t="s">
        <v>16</v>
      </c>
      <c r="B28" s="10">
        <v>208114</v>
      </c>
      <c r="C28" s="11">
        <v>86.5</v>
      </c>
      <c r="D28" s="12">
        <v>52330409</v>
      </c>
      <c r="E28" s="61">
        <v>83.32</v>
      </c>
    </row>
    <row r="29" spans="1:5" ht="21" customHeight="1" x14ac:dyDescent="0.3">
      <c r="A29" s="9" t="s">
        <v>17</v>
      </c>
      <c r="B29" s="10">
        <v>215894</v>
      </c>
      <c r="C29" s="11">
        <v>94.43</v>
      </c>
      <c r="D29" s="12">
        <v>78676370</v>
      </c>
      <c r="E29" s="61">
        <v>89.83</v>
      </c>
    </row>
    <row r="30" spans="1:5" ht="21" customHeight="1" x14ac:dyDescent="0.3">
      <c r="A30" s="9" t="s">
        <v>37</v>
      </c>
      <c r="B30" s="10">
        <v>83581</v>
      </c>
      <c r="C30" s="11">
        <v>84.13</v>
      </c>
      <c r="D30" s="12">
        <v>20573196</v>
      </c>
      <c r="E30" s="61">
        <v>68.25</v>
      </c>
    </row>
    <row r="31" spans="1:5" ht="21" customHeight="1" x14ac:dyDescent="0.3">
      <c r="A31" s="9" t="s">
        <v>38</v>
      </c>
      <c r="B31" s="10">
        <v>66191</v>
      </c>
      <c r="C31" s="11">
        <v>80.33</v>
      </c>
      <c r="D31" s="12">
        <v>13233687</v>
      </c>
      <c r="E31" s="61">
        <v>46.03</v>
      </c>
    </row>
    <row r="32" spans="1:5" ht="21" customHeight="1" x14ac:dyDescent="0.3">
      <c r="A32" s="9" t="s">
        <v>18</v>
      </c>
      <c r="B32" s="10">
        <v>570587</v>
      </c>
      <c r="C32" s="11">
        <v>87.92</v>
      </c>
      <c r="D32" s="12">
        <v>186091569</v>
      </c>
      <c r="E32" s="61">
        <v>80.94</v>
      </c>
    </row>
    <row r="33" spans="1:5" ht="21" customHeight="1" x14ac:dyDescent="0.3">
      <c r="A33" s="13" t="s">
        <v>19</v>
      </c>
      <c r="B33" s="14">
        <v>121933</v>
      </c>
      <c r="C33" s="15">
        <v>95.8</v>
      </c>
      <c r="D33" s="16">
        <v>29398268</v>
      </c>
      <c r="E33" s="62">
        <v>88.14</v>
      </c>
    </row>
    <row r="34" spans="1:5" ht="21" customHeight="1" x14ac:dyDescent="0.3">
      <c r="A34" s="68" t="s">
        <v>4</v>
      </c>
      <c r="B34" s="17">
        <f>IF(SUM(B21:B33)=0,"",SUM(B21:B33))</f>
        <v>1932334</v>
      </c>
      <c r="C34" s="18">
        <f>IF(B34="","",B34/2180543*100)</f>
        <v>88.617101336685394</v>
      </c>
      <c r="D34" s="19">
        <f>IF(SUM(D21:D33)=0,"",SUM(D21:D33))</f>
        <v>566093564</v>
      </c>
      <c r="E34" s="63">
        <f>IF(D34="","",D34/716997972*100)</f>
        <v>78.953300581999414</v>
      </c>
    </row>
    <row r="35" spans="1:5" ht="21" customHeight="1" x14ac:dyDescent="0.3">
      <c r="A35" s="24" t="s">
        <v>5</v>
      </c>
      <c r="B35" s="17">
        <f xml:space="preserve"> IF(SUM(B34,B20,B10)+0=0,"",SUM(B34,B20,B10)+0)</f>
        <v>2781951</v>
      </c>
      <c r="C35" s="25">
        <f>IF(B35&lt;&gt; "",IF(B36 &lt;&gt;"",B35/B36*100,""),"")</f>
        <v>87.907900474622551</v>
      </c>
      <c r="D35" s="19">
        <f xml:space="preserve"> IF(SUM(D34,D20,D10)+0=0,"",SUM(D34,D20,D10)+0)</f>
        <v>910458888</v>
      </c>
      <c r="E35" s="65">
        <f>IF(D35&lt;&gt; "",IF(D36 &lt;&gt;"",D35/D36*100,""),"")</f>
        <v>74.918469472403729</v>
      </c>
    </row>
    <row r="36" spans="1:5" ht="20.25" customHeight="1" thickBot="1" x14ac:dyDescent="0.35">
      <c r="A36" s="26" t="s">
        <v>6</v>
      </c>
      <c r="B36" s="27">
        <v>3164620</v>
      </c>
      <c r="C36" s="28">
        <v>97.44</v>
      </c>
      <c r="D36" s="29">
        <v>1215266268</v>
      </c>
      <c r="E36" s="54">
        <v>104.28</v>
      </c>
    </row>
    <row r="37" spans="1:5" s="70" customFormat="1" ht="21" customHeight="1" thickBot="1" x14ac:dyDescent="0.35">
      <c r="A37" s="69" t="s">
        <v>39</v>
      </c>
      <c r="B37" s="46"/>
      <c r="C37" s="47"/>
      <c r="D37" s="48"/>
      <c r="E37" s="55"/>
    </row>
    <row r="38" spans="1:5" s="70" customFormat="1" ht="21" customHeight="1" x14ac:dyDescent="0.3">
      <c r="A38" s="30" t="s">
        <v>40</v>
      </c>
      <c r="B38" s="31">
        <v>37871</v>
      </c>
      <c r="C38" s="32">
        <v>95.81</v>
      </c>
      <c r="D38" s="33">
        <v>11827886</v>
      </c>
      <c r="E38" s="56">
        <v>97.23</v>
      </c>
    </row>
    <row r="39" spans="1:5" s="70" customFormat="1" ht="21" customHeight="1" x14ac:dyDescent="0.3">
      <c r="A39" s="34" t="s">
        <v>41</v>
      </c>
      <c r="B39" s="35">
        <v>52680</v>
      </c>
      <c r="C39" s="36">
        <v>89.19</v>
      </c>
      <c r="D39" s="37">
        <v>15013026</v>
      </c>
      <c r="E39" s="57">
        <v>77.98</v>
      </c>
    </row>
    <row r="40" spans="1:5" s="70" customFormat="1" ht="21" customHeight="1" x14ac:dyDescent="0.3">
      <c r="A40" s="34" t="s">
        <v>42</v>
      </c>
      <c r="B40" s="35">
        <v>185451</v>
      </c>
      <c r="C40" s="36">
        <v>93.31</v>
      </c>
      <c r="D40" s="37">
        <v>57375097</v>
      </c>
      <c r="E40" s="57">
        <v>78.97</v>
      </c>
    </row>
    <row r="41" spans="1:5" s="70" customFormat="1" ht="21" customHeight="1" x14ac:dyDescent="0.3">
      <c r="A41" s="24" t="s">
        <v>5</v>
      </c>
      <c r="B41" s="17">
        <f>IF(SUM(B38:B40)=0,"",SUM(B38:B40))</f>
        <v>276002</v>
      </c>
      <c r="C41" s="39">
        <f>IF(B41&lt;&gt; "",IF(B42 &lt;&gt;"",B41/B42*100,""),"")</f>
        <v>92.825576624267654</v>
      </c>
      <c r="D41" s="19">
        <f>IF(SUM(D38:D40)=0,"",SUM(D38:D40))</f>
        <v>84216009</v>
      </c>
      <c r="E41" s="58">
        <f>IF(D41&lt;&gt; "",IF(D42 &lt;&gt;"",D41/D42*100,""),"")</f>
        <v>80.921118723392809</v>
      </c>
    </row>
    <row r="42" spans="1:5" s="70" customFormat="1" ht="21" customHeight="1" thickBot="1" x14ac:dyDescent="0.35">
      <c r="A42" s="41" t="s">
        <v>6</v>
      </c>
      <c r="B42" s="42">
        <v>297334</v>
      </c>
      <c r="C42" s="43">
        <v>100.41</v>
      </c>
      <c r="D42" s="44">
        <v>104071731</v>
      </c>
      <c r="E42" s="59">
        <v>123.52</v>
      </c>
    </row>
    <row r="43" spans="1:5" s="70" customFormat="1" ht="21" customHeight="1" thickBot="1" x14ac:dyDescent="0.35">
      <c r="A43" s="69" t="s">
        <v>43</v>
      </c>
      <c r="B43" s="46"/>
      <c r="C43" s="47"/>
      <c r="D43" s="48"/>
      <c r="E43" s="55"/>
    </row>
    <row r="44" spans="1:5" s="70" customFormat="1" ht="21" customHeight="1" x14ac:dyDescent="0.3">
      <c r="A44" s="49" t="s">
        <v>44</v>
      </c>
      <c r="B44" s="50">
        <v>111</v>
      </c>
      <c r="C44" s="51">
        <v>68.52</v>
      </c>
      <c r="D44" s="52">
        <v>43291</v>
      </c>
      <c r="E44" s="53">
        <v>17.62</v>
      </c>
    </row>
    <row r="45" spans="1:5" s="70" customFormat="1" ht="21" customHeight="1" x14ac:dyDescent="0.3">
      <c r="A45" s="34" t="s">
        <v>41</v>
      </c>
      <c r="B45" s="35">
        <v>123</v>
      </c>
      <c r="C45" s="36">
        <v>61.81</v>
      </c>
      <c r="D45" s="37">
        <v>40289</v>
      </c>
      <c r="E45" s="38">
        <v>30.13</v>
      </c>
    </row>
    <row r="46" spans="1:5" s="70" customFormat="1" ht="21" customHeight="1" x14ac:dyDescent="0.3">
      <c r="A46" s="34" t="s">
        <v>42</v>
      </c>
      <c r="B46" s="35">
        <v>607</v>
      </c>
      <c r="C46" s="36">
        <v>119.25</v>
      </c>
      <c r="D46" s="37">
        <v>360562</v>
      </c>
      <c r="E46" s="38">
        <v>172.27</v>
      </c>
    </row>
    <row r="47" spans="1:5" s="70" customFormat="1" ht="21" customHeight="1" x14ac:dyDescent="0.3">
      <c r="A47" s="24" t="s">
        <v>5</v>
      </c>
      <c r="B47" s="17">
        <f>IF(SUM(B44:B46)=0,"",SUM(B44:B46))</f>
        <v>841</v>
      </c>
      <c r="C47" s="39">
        <f>IF(B47&lt;&gt; "",IF(B48 &lt;&gt;"",B47/B48*100,""),"")</f>
        <v>96.666666666666671</v>
      </c>
      <c r="D47" s="19">
        <f>IF(SUM(D44:D46)=0,"",SUM(D44:D46))</f>
        <v>444142</v>
      </c>
      <c r="E47" s="40">
        <f>IF(D47&lt;&gt; "",IF(D48 &lt;&gt;"",D47/D48*100,""),"")</f>
        <v>75.446717503308236</v>
      </c>
    </row>
    <row r="48" spans="1:5" s="70" customFormat="1" ht="21" customHeight="1" thickBot="1" x14ac:dyDescent="0.35">
      <c r="A48" s="41" t="s">
        <v>6</v>
      </c>
      <c r="B48" s="42">
        <v>870</v>
      </c>
      <c r="C48" s="43">
        <v>925.53</v>
      </c>
      <c r="D48" s="44">
        <v>588683</v>
      </c>
      <c r="E48" s="45">
        <v>120.4</v>
      </c>
    </row>
  </sheetData>
  <phoneticPr fontId="4"/>
  <pageMargins left="0.78740157480314965" right="0.39370078740157483" top="1.27" bottom="0" header="0.54" footer="0.51181102362204722"/>
  <pageSetup paperSize="9" scale="73" orientation="portrait" horizontalDpi="200" verticalDpi="200" r:id="rId1"/>
  <headerFooter>
    <oddHeader xml:space="preserve">&amp;C&amp;"ＭＳ 明朝,太字"&amp;20&amp;U国際輸出航空貨物実績集計表&amp;L
 &amp;"ＭＳ 明朝,太字"&amp;14  2019年04月～2020年03月&amp;R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user07</cp:lastModifiedBy>
  <cp:lastPrinted>2020-04-17T01:12:51Z</cp:lastPrinted>
  <dcterms:created xsi:type="dcterms:W3CDTF">2010-01-21T06:45:20Z</dcterms:created>
  <dcterms:modified xsi:type="dcterms:W3CDTF">2020-04-17T01:12:54Z</dcterms:modified>
</cp:coreProperties>
</file>