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<sst xmlns="http://schemas.openxmlformats.org/spreadsheetml/2006/main" count="52" uniqueCount="45">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</sst>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176" fontId="8" fillId="0" borderId="9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horizontal="right" vertical="center"/>
    </xf>
    <xf numFmtId="178" fontId="8" fillId="0" borderId="27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20" xfId="2" applyNumberFormat="1" applyFont="1" applyBorder="1"/>
    <xf numFmtId="178" fontId="8" fillId="0" borderId="33" xfId="2" applyNumberFormat="1" applyFont="1" applyBorder="1"/>
    <xf numFmtId="176" fontId="8" fillId="0" borderId="25" xfId="3" applyNumberFormat="1" applyFont="1" applyBorder="1" applyAlignment="1">
      <alignment horizontal="right" vertical="center"/>
    </xf>
    <xf numFmtId="178" fontId="8" fillId="0" borderId="26" xfId="3" applyNumberFormat="1" applyFont="1" applyBorder="1" applyAlignment="1">
      <alignment horizontal="right" vertical="center"/>
    </xf>
    <xf numFmtId="177" fontId="8" fillId="0" borderId="25" xfId="3" applyNumberFormat="1" applyFont="1" applyBorder="1" applyAlignment="1">
      <alignment horizontal="right" vertical="center"/>
    </xf>
    <xf numFmtId="178" fontId="8" fillId="0" borderId="34" xfId="3" applyNumberFormat="1" applyFont="1" applyBorder="1" applyAlignment="1">
      <alignment horizontal="right" vertical="center"/>
    </xf>
    <xf numFmtId="176" fontId="8" fillId="0" borderId="9" xfId="3" applyNumberFormat="1" applyFont="1" applyBorder="1" applyAlignment="1">
      <alignment horizontal="right" vertical="center"/>
    </xf>
    <xf numFmtId="178" fontId="8" fillId="0" borderId="10" xfId="3" applyNumberFormat="1" applyFont="1" applyBorder="1" applyAlignment="1">
      <alignment horizontal="right" vertical="center"/>
    </xf>
    <xf numFmtId="177" fontId="8" fillId="0" borderId="9" xfId="3" applyNumberFormat="1" applyFont="1" applyBorder="1" applyAlignment="1">
      <alignment horizontal="right" vertical="center"/>
    </xf>
    <xf numFmtId="178" fontId="8" fillId="0" borderId="27" xfId="3" applyNumberFormat="1" applyFont="1" applyBorder="1" applyAlignment="1">
      <alignment horizontal="right" vertical="center"/>
    </xf>
    <xf numFmtId="178" fontId="8" fillId="0" borderId="15" xfId="3" applyNumberFormat="1" applyFont="1" applyBorder="1" applyAlignment="1">
      <alignment horizontal="right" vertical="center"/>
    </xf>
    <xf numFmtId="178" fontId="8" fillId="0" borderId="28" xfId="3" applyNumberFormat="1" applyFont="1" applyBorder="1" applyAlignment="1">
      <alignment horizontal="right" vertical="center"/>
    </xf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58" customWidth="1"/>
    <col min="2" max="5" width="21.625" style="58" customWidth="1"/>
    <col min="6" max="16384" width="9" style="58"/>
  </cols>
  <sheetData>
    <row r="1" spans="1:5" ht="21" customHeight="1" thickBot="1" x14ac:dyDescent="0.35">
      <c r="A1" s="59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2689</v>
      </c>
      <c r="C3" s="7">
        <v>89.6</v>
      </c>
      <c r="D3" s="8">
        <v>1153150</v>
      </c>
      <c r="E3" s="53">
        <v>87.4</v>
      </c>
    </row>
    <row r="4" spans="1:5" ht="21" customHeight="1" x14ac:dyDescent="0.3">
      <c r="A4" s="9" t="s">
        <v>8</v>
      </c>
      <c r="B4" s="10">
        <v>8026</v>
      </c>
      <c r="C4" s="11">
        <v>74.239999999999995</v>
      </c>
      <c r="D4" s="12">
        <v>4062684</v>
      </c>
      <c r="E4" s="54">
        <v>57.83</v>
      </c>
    </row>
    <row r="5" spans="1:5" ht="21" customHeight="1" x14ac:dyDescent="0.3">
      <c r="A5" s="9" t="s">
        <v>9</v>
      </c>
      <c r="B5" s="10">
        <v>4747</v>
      </c>
      <c r="C5" s="11">
        <v>76.040000000000006</v>
      </c>
      <c r="D5" s="12">
        <v>1790986</v>
      </c>
      <c r="E5" s="54">
        <v>58.41</v>
      </c>
    </row>
    <row r="6" spans="1:5" ht="21" customHeight="1" x14ac:dyDescent="0.3">
      <c r="A6" s="9" t="s">
        <v>10</v>
      </c>
      <c r="B6" s="10">
        <v>7855</v>
      </c>
      <c r="C6" s="11">
        <v>81.17</v>
      </c>
      <c r="D6" s="12">
        <v>2640078</v>
      </c>
      <c r="E6" s="54">
        <v>57.57</v>
      </c>
    </row>
    <row r="7" spans="1:5" ht="21" customHeight="1" x14ac:dyDescent="0.3">
      <c r="A7" s="9" t="s">
        <v>23</v>
      </c>
      <c r="B7" s="10">
        <v>853</v>
      </c>
      <c r="C7" s="11">
        <v>78.19</v>
      </c>
      <c r="D7" s="12">
        <v>292994</v>
      </c>
      <c r="E7" s="54">
        <v>86.12</v>
      </c>
    </row>
    <row r="8" spans="1:5" ht="21" customHeight="1" x14ac:dyDescent="0.3">
      <c r="A8" s="9" t="s">
        <v>24</v>
      </c>
      <c r="B8" s="10">
        <v>1418</v>
      </c>
      <c r="C8" s="11">
        <v>107.75</v>
      </c>
      <c r="D8" s="12">
        <v>513013</v>
      </c>
      <c r="E8" s="54">
        <v>150.25</v>
      </c>
    </row>
    <row r="9" spans="1:5" ht="21" customHeight="1" x14ac:dyDescent="0.3">
      <c r="A9" s="13" t="s">
        <v>11</v>
      </c>
      <c r="B9" s="14">
        <v>1849</v>
      </c>
      <c r="C9" s="15">
        <v>75.010000000000005</v>
      </c>
      <c r="D9" s="16">
        <v>559984</v>
      </c>
      <c r="E9" s="55">
        <v>78.5</v>
      </c>
    </row>
    <row r="10" spans="1:5" ht="21" customHeight="1" x14ac:dyDescent="0.3">
      <c r="A10" s="60" t="s">
        <v>2</v>
      </c>
      <c r="B10" s="17">
        <f>IF(SUM(B3:B9)=0,"",SUM(B3:B9))</f>
        <v>27437</v>
      </c>
      <c r="C10" s="18">
        <f>IF(B10="","",B10/34604*100)</f>
        <v>79.288521558201367</v>
      </c>
      <c r="D10" s="19">
        <f>IF(SUM(D3:D9)=0,"",SUM(D3:D9))</f>
        <v>11012889</v>
      </c>
      <c r="E10" s="56">
        <f>IF(D10="","",D10/17391298*100)</f>
        <v>63.324134863309226</v>
      </c>
    </row>
    <row r="11" spans="1:5" ht="21" customHeight="1" x14ac:dyDescent="0.3">
      <c r="A11" s="5" t="s">
        <v>25</v>
      </c>
      <c r="B11" s="6">
        <v>1532</v>
      </c>
      <c r="C11" s="7">
        <v>83.35</v>
      </c>
      <c r="D11" s="8">
        <v>663379</v>
      </c>
      <c r="E11" s="53">
        <v>53.95</v>
      </c>
    </row>
    <row r="12" spans="1:5" ht="21" customHeight="1" x14ac:dyDescent="0.3">
      <c r="A12" s="9" t="s">
        <v>26</v>
      </c>
      <c r="B12" s="10">
        <v>7542</v>
      </c>
      <c r="C12" s="11">
        <v>84.86</v>
      </c>
      <c r="D12" s="12">
        <v>3267228</v>
      </c>
      <c r="E12" s="54">
        <v>77.11</v>
      </c>
    </row>
    <row r="13" spans="1:5" ht="21" customHeight="1" x14ac:dyDescent="0.3">
      <c r="A13" s="9" t="s">
        <v>27</v>
      </c>
      <c r="B13" s="10">
        <v>2042</v>
      </c>
      <c r="C13" s="11">
        <v>85.3</v>
      </c>
      <c r="D13" s="12">
        <v>834764</v>
      </c>
      <c r="E13" s="54">
        <v>83.53</v>
      </c>
    </row>
    <row r="14" spans="1:5" ht="21" customHeight="1" x14ac:dyDescent="0.3">
      <c r="A14" s="9" t="s">
        <v>28</v>
      </c>
      <c r="B14" s="10">
        <v>1236</v>
      </c>
      <c r="C14" s="11">
        <v>86.43</v>
      </c>
      <c r="D14" s="12">
        <v>568781</v>
      </c>
      <c r="E14" s="54">
        <v>75.22</v>
      </c>
    </row>
    <row r="15" spans="1:5" ht="21" customHeight="1" x14ac:dyDescent="0.3">
      <c r="A15" s="9" t="s">
        <v>29</v>
      </c>
      <c r="B15" s="10">
        <v>4522</v>
      </c>
      <c r="C15" s="11">
        <v>80.319999999999993</v>
      </c>
      <c r="D15" s="12">
        <v>2023186</v>
      </c>
      <c r="E15" s="54">
        <v>65.48</v>
      </c>
    </row>
    <row r="16" spans="1:5" ht="21" customHeight="1" x14ac:dyDescent="0.3">
      <c r="A16" s="9" t="s">
        <v>12</v>
      </c>
      <c r="B16" s="10">
        <v>535</v>
      </c>
      <c r="C16" s="11">
        <v>78.91</v>
      </c>
      <c r="D16" s="12">
        <v>240958</v>
      </c>
      <c r="E16" s="54">
        <v>106.14</v>
      </c>
    </row>
    <row r="17" spans="1:5" ht="21" customHeight="1" x14ac:dyDescent="0.3">
      <c r="A17" s="9" t="s">
        <v>13</v>
      </c>
      <c r="B17" s="10">
        <v>3233</v>
      </c>
      <c r="C17" s="11">
        <v>81.03</v>
      </c>
      <c r="D17" s="12">
        <v>1720670</v>
      </c>
      <c r="E17" s="54">
        <v>73.739999999999995</v>
      </c>
    </row>
    <row r="18" spans="1:5" ht="21" customHeight="1" x14ac:dyDescent="0.3">
      <c r="A18" s="9" t="s">
        <v>14</v>
      </c>
      <c r="B18" s="10">
        <v>1162</v>
      </c>
      <c r="C18" s="11">
        <v>94.01</v>
      </c>
      <c r="D18" s="12">
        <v>422110</v>
      </c>
      <c r="E18" s="54">
        <v>85.37</v>
      </c>
    </row>
    <row r="19" spans="1:5" ht="21" customHeight="1" x14ac:dyDescent="0.3">
      <c r="A19" s="20" t="s">
        <v>30</v>
      </c>
      <c r="B19" s="21">
        <v>537</v>
      </c>
      <c r="C19" s="22">
        <v>83.64</v>
      </c>
      <c r="D19" s="23">
        <v>201008</v>
      </c>
      <c r="E19" s="57">
        <v>57.72</v>
      </c>
    </row>
    <row r="20" spans="1:5" ht="21" customHeight="1" x14ac:dyDescent="0.3">
      <c r="A20" s="60" t="s">
        <v>3</v>
      </c>
      <c r="B20" s="17">
        <f>IF(SUM(B11:B19)=0,"",SUM(B11:B19))</f>
        <v>22341</v>
      </c>
      <c r="C20" s="18">
        <f>IF(B20="","",B20/26726*100)</f>
        <v>83.59275611763826</v>
      </c>
      <c r="D20" s="19">
        <f>IF(SUM(D11:D19)=0,"",SUM(D11:D19))</f>
        <v>9942084</v>
      </c>
      <c r="E20" s="56">
        <f>IF(D20="","",D20/13714922*100)</f>
        <v>72.490999219682038</v>
      </c>
    </row>
    <row r="21" spans="1:5" ht="21" customHeight="1" x14ac:dyDescent="0.3">
      <c r="A21" s="5" t="s">
        <v>31</v>
      </c>
      <c r="B21" s="6">
        <v>1341</v>
      </c>
      <c r="C21" s="7">
        <v>93.45</v>
      </c>
      <c r="D21" s="8">
        <v>354282</v>
      </c>
      <c r="E21" s="53">
        <v>92.61</v>
      </c>
    </row>
    <row r="22" spans="1:5" ht="21" customHeight="1" x14ac:dyDescent="0.3">
      <c r="A22" s="9" t="s">
        <v>32</v>
      </c>
      <c r="B22" s="10">
        <v>222</v>
      </c>
      <c r="C22" s="11">
        <v>93.28</v>
      </c>
      <c r="D22" s="12">
        <v>43177</v>
      </c>
      <c r="E22" s="54">
        <v>109.58</v>
      </c>
    </row>
    <row r="23" spans="1:5" ht="21" customHeight="1" x14ac:dyDescent="0.3">
      <c r="A23" s="9" t="s">
        <v>15</v>
      </c>
      <c r="B23" s="10">
        <v>8079</v>
      </c>
      <c r="C23" s="11">
        <v>64.55</v>
      </c>
      <c r="D23" s="12">
        <v>2771974</v>
      </c>
      <c r="E23" s="54">
        <v>51.39</v>
      </c>
    </row>
    <row r="24" spans="1:5" ht="21" customHeight="1" x14ac:dyDescent="0.3">
      <c r="A24" s="9" t="s">
        <v>33</v>
      </c>
      <c r="B24" s="10">
        <v>4426</v>
      </c>
      <c r="C24" s="11">
        <v>82.71</v>
      </c>
      <c r="D24" s="12">
        <v>1425106</v>
      </c>
      <c r="E24" s="54">
        <v>66.349999999999994</v>
      </c>
    </row>
    <row r="25" spans="1:5" ht="21" customHeight="1" x14ac:dyDescent="0.3">
      <c r="A25" s="9" t="s">
        <v>34</v>
      </c>
      <c r="B25" s="10">
        <v>5962</v>
      </c>
      <c r="C25" s="11">
        <v>80.37</v>
      </c>
      <c r="D25" s="12">
        <v>1851618</v>
      </c>
      <c r="E25" s="54">
        <v>58.64</v>
      </c>
    </row>
    <row r="26" spans="1:5" ht="21" customHeight="1" x14ac:dyDescent="0.3">
      <c r="A26" s="9" t="s">
        <v>35</v>
      </c>
      <c r="B26" s="10">
        <v>4265</v>
      </c>
      <c r="C26" s="11">
        <v>81.22</v>
      </c>
      <c r="D26" s="12">
        <v>1179953</v>
      </c>
      <c r="E26" s="54">
        <v>65.459999999999994</v>
      </c>
    </row>
    <row r="27" spans="1:5" ht="21" customHeight="1" x14ac:dyDescent="0.3">
      <c r="A27" s="9" t="s">
        <v>36</v>
      </c>
      <c r="B27" s="10">
        <v>13176</v>
      </c>
      <c r="C27" s="11">
        <v>83.7</v>
      </c>
      <c r="D27" s="12">
        <v>3113827</v>
      </c>
      <c r="E27" s="54">
        <v>72.41</v>
      </c>
    </row>
    <row r="28" spans="1:5" ht="21" customHeight="1" x14ac:dyDescent="0.3">
      <c r="A28" s="9" t="s">
        <v>16</v>
      </c>
      <c r="B28" s="10">
        <v>13466</v>
      </c>
      <c r="C28" s="11">
        <v>91.77</v>
      </c>
      <c r="D28" s="12">
        <v>3893515</v>
      </c>
      <c r="E28" s="54">
        <v>86.74</v>
      </c>
    </row>
    <row r="29" spans="1:5" ht="21" customHeight="1" x14ac:dyDescent="0.3">
      <c r="A29" s="9" t="s">
        <v>17</v>
      </c>
      <c r="B29" s="63">
        <v>12986</v>
      </c>
      <c r="C29" s="64">
        <v>77.680000000000007</v>
      </c>
      <c r="D29" s="65">
        <v>5297576</v>
      </c>
      <c r="E29" s="66">
        <v>67.010000000000005</v>
      </c>
    </row>
    <row r="30" spans="1:5" ht="21" customHeight="1" x14ac:dyDescent="0.3">
      <c r="A30" s="9" t="s">
        <v>37</v>
      </c>
      <c r="B30" s="10">
        <v>5410</v>
      </c>
      <c r="C30" s="11">
        <v>88.13</v>
      </c>
      <c r="D30" s="12">
        <v>1506415</v>
      </c>
      <c r="E30" s="54">
        <v>98.21</v>
      </c>
    </row>
    <row r="31" spans="1:5" ht="21" customHeight="1" x14ac:dyDescent="0.3">
      <c r="A31" s="9" t="s">
        <v>38</v>
      </c>
      <c r="B31" s="10">
        <v>4248</v>
      </c>
      <c r="C31" s="11">
        <v>75.900000000000006</v>
      </c>
      <c r="D31" s="12">
        <v>990659</v>
      </c>
      <c r="E31" s="54">
        <v>63.02</v>
      </c>
    </row>
    <row r="32" spans="1:5" ht="21" customHeight="1" x14ac:dyDescent="0.3">
      <c r="A32" s="9" t="s">
        <v>18</v>
      </c>
      <c r="B32" s="10">
        <v>27755</v>
      </c>
      <c r="C32" s="11">
        <v>70.17</v>
      </c>
      <c r="D32" s="12">
        <v>10460933</v>
      </c>
      <c r="E32" s="54">
        <v>64.3</v>
      </c>
    </row>
    <row r="33" spans="1:5" ht="21" customHeight="1" x14ac:dyDescent="0.3">
      <c r="A33" s="13" t="s">
        <v>19</v>
      </c>
      <c r="B33" s="14">
        <v>5624</v>
      </c>
      <c r="C33" s="15">
        <v>61.32</v>
      </c>
      <c r="D33" s="16">
        <v>1345360</v>
      </c>
      <c r="E33" s="55">
        <v>48</v>
      </c>
    </row>
    <row r="34" spans="1:5" ht="21" customHeight="1" x14ac:dyDescent="0.3">
      <c r="A34" s="60" t="s">
        <v>4</v>
      </c>
      <c r="B34" s="67">
        <f>IF(SUM(B21:B33)=0,"",SUM(B21:B33))</f>
        <v>106960</v>
      </c>
      <c r="C34" s="68">
        <f>IF(B34="","",B34/139805*100)</f>
        <v>76.50656271234935</v>
      </c>
      <c r="D34" s="69">
        <f>IF(SUM(D21:D33)=0,"",SUM(D21:D33))</f>
        <v>34234395</v>
      </c>
      <c r="E34" s="70">
        <f>IF(D34="","",D34/51797414*100)</f>
        <v>66.092865176628308</v>
      </c>
    </row>
    <row r="35" spans="1:5" ht="21" customHeight="1" x14ac:dyDescent="0.3">
      <c r="A35" s="24" t="s">
        <v>5</v>
      </c>
      <c r="B35" s="67">
        <f xml:space="preserve"> IF(SUM(B34,B20,B10)+0=0,"",SUM(B34,B20,B10)+0)</f>
        <v>156738</v>
      </c>
      <c r="C35" s="71">
        <f>IF(B35&lt;&gt; "",IF(B36 &lt;&gt;"",B35/B36*100,""),"")</f>
        <v>77.926765605190539</v>
      </c>
      <c r="D35" s="69">
        <f xml:space="preserve"> IF(SUM(D34,D20,D10)+0=0,"",SUM(D34,D20,D10)+0)</f>
        <v>55189368</v>
      </c>
      <c r="E35" s="72">
        <f>IF(D35&lt;&gt; "",IF(D36 &lt;&gt;"",D35/D36*100,""),"")</f>
        <v>66.570505220555233</v>
      </c>
    </row>
    <row r="36" spans="1:5" ht="20.25" customHeight="1" thickBot="1" x14ac:dyDescent="0.35">
      <c r="A36" s="25" t="s">
        <v>6</v>
      </c>
      <c r="B36" s="26">
        <v>201135</v>
      </c>
      <c r="C36" s="27">
        <v>91.69</v>
      </c>
      <c r="D36" s="28">
        <v>82903634</v>
      </c>
      <c r="E36" s="50">
        <v>94.68</v>
      </c>
    </row>
    <row r="37" spans="1:5" s="62" customFormat="1" ht="21" customHeight="1" thickBot="1" x14ac:dyDescent="0.35">
      <c r="A37" s="61" t="s">
        <v>39</v>
      </c>
      <c r="B37" s="42"/>
      <c r="C37" s="43"/>
      <c r="D37" s="44"/>
      <c r="E37" s="51"/>
    </row>
    <row r="38" spans="1:5" s="62" customFormat="1" ht="21" customHeight="1" x14ac:dyDescent="0.3">
      <c r="A38" s="29" t="s">
        <v>40</v>
      </c>
      <c r="B38" s="73">
        <v>2955</v>
      </c>
      <c r="C38" s="74">
        <v>82.45</v>
      </c>
      <c r="D38" s="75">
        <v>637073</v>
      </c>
      <c r="E38" s="76">
        <v>88.2</v>
      </c>
    </row>
    <row r="39" spans="1:5" s="62" customFormat="1" ht="21" customHeight="1" x14ac:dyDescent="0.3">
      <c r="A39" s="30" t="s">
        <v>41</v>
      </c>
      <c r="B39" s="77">
        <v>3159</v>
      </c>
      <c r="C39" s="78">
        <v>83.46</v>
      </c>
      <c r="D39" s="79">
        <v>719665</v>
      </c>
      <c r="E39" s="80">
        <v>62.96</v>
      </c>
    </row>
    <row r="40" spans="1:5" s="62" customFormat="1" ht="21" customHeight="1" x14ac:dyDescent="0.3">
      <c r="A40" s="30" t="s">
        <v>42</v>
      </c>
      <c r="B40" s="77">
        <v>10961</v>
      </c>
      <c r="C40" s="78">
        <v>92.53</v>
      </c>
      <c r="D40" s="79">
        <v>4912919</v>
      </c>
      <c r="E40" s="80">
        <v>94.29</v>
      </c>
    </row>
    <row r="41" spans="1:5" s="62" customFormat="1" ht="21" customHeight="1" x14ac:dyDescent="0.3">
      <c r="A41" s="24" t="s">
        <v>5</v>
      </c>
      <c r="B41" s="67">
        <f>IF(SUM(B38:B40)=0,"",SUM(B38:B40))</f>
        <v>17075</v>
      </c>
      <c r="C41" s="81">
        <f>IF(B41&lt;&gt; "",IF(B42 &lt;&gt;"",B41/B42*100,""),"")</f>
        <v>88.862867551392142</v>
      </c>
      <c r="D41" s="69">
        <f>IF(SUM(D38:D40)=0,"",SUM(D38:D40))</f>
        <v>6269657</v>
      </c>
      <c r="E41" s="82">
        <f>IF(D41&lt;&gt; "",IF(D42 &lt;&gt;"",D41/D42*100,""),"")</f>
        <v>88.607967578167944</v>
      </c>
    </row>
    <row r="42" spans="1:5" s="62" customFormat="1" ht="21" customHeight="1" thickBot="1" x14ac:dyDescent="0.35">
      <c r="A42" s="37" t="s">
        <v>6</v>
      </c>
      <c r="B42" s="38">
        <v>19215</v>
      </c>
      <c r="C42" s="39">
        <v>103.55</v>
      </c>
      <c r="D42" s="40">
        <v>7075726</v>
      </c>
      <c r="E42" s="52">
        <v>117.61</v>
      </c>
    </row>
    <row r="43" spans="1:5" s="62" customFormat="1" ht="21" customHeight="1" thickBot="1" x14ac:dyDescent="0.35">
      <c r="A43" s="61" t="s">
        <v>43</v>
      </c>
      <c r="B43" s="42"/>
      <c r="C43" s="43"/>
      <c r="D43" s="44"/>
      <c r="E43" s="51"/>
    </row>
    <row r="44" spans="1:5" s="62" customFormat="1" ht="21" customHeight="1" x14ac:dyDescent="0.3">
      <c r="A44" s="45" t="s">
        <v>44</v>
      </c>
      <c r="B44" s="46">
        <v>46</v>
      </c>
      <c r="C44" s="47">
        <v>28.22</v>
      </c>
      <c r="D44" s="48">
        <v>19629</v>
      </c>
      <c r="E44" s="49">
        <v>8.4</v>
      </c>
    </row>
    <row r="45" spans="1:5" s="62" customFormat="1" ht="21" customHeight="1" x14ac:dyDescent="0.3">
      <c r="A45" s="30" t="s">
        <v>41</v>
      </c>
      <c r="B45" s="31">
        <v>33</v>
      </c>
      <c r="C45" s="32"/>
      <c r="D45" s="33">
        <v>4436</v>
      </c>
      <c r="E45" s="34"/>
    </row>
    <row r="46" spans="1:5" s="62" customFormat="1" ht="21" customHeight="1" x14ac:dyDescent="0.3">
      <c r="A46" s="30" t="s">
        <v>42</v>
      </c>
      <c r="B46" s="31">
        <v>138</v>
      </c>
      <c r="C46" s="32">
        <v>445.16</v>
      </c>
      <c r="D46" s="33">
        <v>30416</v>
      </c>
      <c r="E46" s="34">
        <v>16.760000000000002</v>
      </c>
    </row>
    <row r="47" spans="1:5" s="62" customFormat="1" ht="21" customHeight="1" x14ac:dyDescent="0.3">
      <c r="A47" s="24" t="s">
        <v>5</v>
      </c>
      <c r="B47" s="17">
        <f>IF(SUM(B44:B46)=0,"",SUM(B44:B46))</f>
        <v>217</v>
      </c>
      <c r="C47" s="35">
        <f>IF(B47&lt;&gt; "",IF(B48 &lt;&gt;"",B47/B48*100,""),"")</f>
        <v>111.85567010309279</v>
      </c>
      <c r="D47" s="19">
        <f>IF(SUM(D44:D46)=0,"",SUM(D44:D46))</f>
        <v>54481</v>
      </c>
      <c r="E47" s="36">
        <f>IF(D47&lt;&gt; "",IF(D48 &lt;&gt;"",D47/D48*100,""),"")</f>
        <v>13.123492981902535</v>
      </c>
    </row>
    <row r="48" spans="1:5" s="62" customFormat="1" ht="21" customHeight="1" thickBot="1" x14ac:dyDescent="0.35">
      <c r="A48" s="37" t="s">
        <v>6</v>
      </c>
      <c r="B48" s="38">
        <v>194</v>
      </c>
      <c r="C48" s="39">
        <v>225.58</v>
      </c>
      <c r="D48" s="40">
        <v>415141</v>
      </c>
      <c r="E48" s="41">
        <v>53.68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2023年01月&amp;C&amp;"ＭＳ 明朝,太字"&amp;20&amp;U国際輸出航空貨物実績集計表&lt;訂正版&gt;&amp;R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2023-04-20T09:34:26Z</cp:lastPrinted>
  <dcterms:created xsi:type="dcterms:W3CDTF">2010-01-21T06:45:20Z</dcterms:created>
  <dcterms:modified xsi:type="dcterms:W3CDTF">2023-04-20T09:34:30Z</dcterms:modified>
</cp:coreProperties>
</file>