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E34" i="1" l="1"/>
  <c r="C34" i="1"/>
  <c r="E20" i="1"/>
  <c r="C20" i="1"/>
  <c r="E10" i="1"/>
  <c r="C10" i="1"/>
  <c r="B10" i="1" l="1"/>
  <c r="D10" i="1"/>
  <c r="B20" i="1"/>
  <c r="D20" i="1"/>
  <c r="B34" i="1"/>
  <c r="D34" i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<sst xmlns="http://schemas.openxmlformats.org/spreadsheetml/2006/main" count="52" uniqueCount="45">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</sst>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177" fontId="8" fillId="0" borderId="9" xfId="1" applyNumberFormat="1" applyFont="1" applyBorder="1" applyAlignment="1">
      <alignment horizontal="right" vertical="center"/>
    </xf>
    <xf numFmtId="178" fontId="8" fillId="0" borderId="27" xfId="1" applyNumberFormat="1" applyFont="1" applyBorder="1" applyAlignment="1">
      <alignment horizontal="right"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33" xfId="2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A42" sqref="A42:XFD42"/>
    </sheetView>
  </sheetViews>
  <sheetFormatPr defaultRowHeight="16.5" x14ac:dyDescent="0.3"/>
  <cols>
    <col min="1" max="1" width="32.625" style="67" customWidth="1"/>
    <col min="2" max="5" width="21.625" style="67" customWidth="1"/>
    <col min="6" max="16384" width="9" style="67"/>
  </cols>
  <sheetData>
    <row r="1" spans="1:5" ht="21" customHeight="1" thickBot="1" x14ac:dyDescent="0.35">
      <c r="A1" s="68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2951</v>
      </c>
      <c r="C3" s="7">
        <v>91.33</v>
      </c>
      <c r="D3" s="8">
        <v>1391655</v>
      </c>
      <c r="E3" s="62">
        <v>93.92</v>
      </c>
    </row>
    <row r="4" spans="1:5" ht="21" customHeight="1" x14ac:dyDescent="0.3">
      <c r="A4" s="9" t="s">
        <v>8</v>
      </c>
      <c r="B4" s="10">
        <v>10320</v>
      </c>
      <c r="C4" s="11">
        <v>90.68</v>
      </c>
      <c r="D4" s="12">
        <v>5606491</v>
      </c>
      <c r="E4" s="63">
        <v>80.63</v>
      </c>
    </row>
    <row r="5" spans="1:5" ht="21" customHeight="1" x14ac:dyDescent="0.3">
      <c r="A5" s="9" t="s">
        <v>9</v>
      </c>
      <c r="B5" s="10">
        <v>6125</v>
      </c>
      <c r="C5" s="11">
        <v>94.03</v>
      </c>
      <c r="D5" s="12">
        <v>2500527</v>
      </c>
      <c r="E5" s="63">
        <v>83.12</v>
      </c>
    </row>
    <row r="6" spans="1:5" ht="21" customHeight="1" x14ac:dyDescent="0.3">
      <c r="A6" s="9" t="s">
        <v>10</v>
      </c>
      <c r="B6" s="10">
        <v>8933</v>
      </c>
      <c r="C6" s="11">
        <v>84.97</v>
      </c>
      <c r="D6" s="12">
        <v>2808109</v>
      </c>
      <c r="E6" s="63">
        <v>60.75</v>
      </c>
    </row>
    <row r="7" spans="1:5" ht="21" customHeight="1" x14ac:dyDescent="0.3">
      <c r="A7" s="9" t="s">
        <v>23</v>
      </c>
      <c r="B7" s="10">
        <v>1174</v>
      </c>
      <c r="C7" s="11">
        <v>94.45</v>
      </c>
      <c r="D7" s="12">
        <v>307649</v>
      </c>
      <c r="E7" s="63">
        <v>60.48</v>
      </c>
    </row>
    <row r="8" spans="1:5" ht="21" customHeight="1" x14ac:dyDescent="0.3">
      <c r="A8" s="9" t="s">
        <v>24</v>
      </c>
      <c r="B8" s="10">
        <v>2108</v>
      </c>
      <c r="C8" s="11">
        <v>125.18</v>
      </c>
      <c r="D8" s="12">
        <v>912845</v>
      </c>
      <c r="E8" s="63">
        <v>143.16</v>
      </c>
    </row>
    <row r="9" spans="1:5" ht="21" customHeight="1" x14ac:dyDescent="0.3">
      <c r="A9" s="13" t="s">
        <v>11</v>
      </c>
      <c r="B9" s="14">
        <v>2646</v>
      </c>
      <c r="C9" s="15">
        <v>99.92</v>
      </c>
      <c r="D9" s="16">
        <v>717862</v>
      </c>
      <c r="E9" s="64">
        <v>92.46</v>
      </c>
    </row>
    <row r="10" spans="1:5" ht="21" customHeight="1" x14ac:dyDescent="0.3">
      <c r="A10" s="69" t="s">
        <v>2</v>
      </c>
      <c r="B10" s="17">
        <f>IF(SUM(B3:B9)=0,"",SUM(B3:B9))</f>
        <v>34257</v>
      </c>
      <c r="C10" s="18">
        <f>IF(B10="","",B10/37214*100)</f>
        <v>92.05406567420863</v>
      </c>
      <c r="D10" s="19">
        <f>IF(SUM(D3:D9)=0,"",SUM(D3:D9))</f>
        <v>14245138</v>
      </c>
      <c r="E10" s="65">
        <f>IF(D10="","",D10/17987996*100)</f>
        <v>79.19246813263689</v>
      </c>
    </row>
    <row r="11" spans="1:5" ht="21" customHeight="1" x14ac:dyDescent="0.3">
      <c r="A11" s="5" t="s">
        <v>25</v>
      </c>
      <c r="B11" s="6">
        <v>1618</v>
      </c>
      <c r="C11" s="7">
        <v>93.36</v>
      </c>
      <c r="D11" s="8">
        <v>711258</v>
      </c>
      <c r="E11" s="62">
        <v>87.72</v>
      </c>
    </row>
    <row r="12" spans="1:5" ht="21" customHeight="1" x14ac:dyDescent="0.3">
      <c r="A12" s="9" t="s">
        <v>26</v>
      </c>
      <c r="B12" s="10">
        <v>8680</v>
      </c>
      <c r="C12" s="11">
        <v>94.49</v>
      </c>
      <c r="D12" s="12">
        <v>3983444</v>
      </c>
      <c r="E12" s="63">
        <v>90.64</v>
      </c>
    </row>
    <row r="13" spans="1:5" ht="21" customHeight="1" x14ac:dyDescent="0.3">
      <c r="A13" s="9" t="s">
        <v>27</v>
      </c>
      <c r="B13" s="10">
        <v>2230</v>
      </c>
      <c r="C13" s="11">
        <v>85.24</v>
      </c>
      <c r="D13" s="12">
        <v>868869</v>
      </c>
      <c r="E13" s="63">
        <v>78.87</v>
      </c>
    </row>
    <row r="14" spans="1:5" ht="21" customHeight="1" x14ac:dyDescent="0.3">
      <c r="A14" s="9" t="s">
        <v>28</v>
      </c>
      <c r="B14" s="10">
        <v>1332</v>
      </c>
      <c r="C14" s="11">
        <v>88.27</v>
      </c>
      <c r="D14" s="12">
        <v>590542</v>
      </c>
      <c r="E14" s="63">
        <v>90.84</v>
      </c>
    </row>
    <row r="15" spans="1:5" ht="21" customHeight="1" x14ac:dyDescent="0.3">
      <c r="A15" s="9" t="s">
        <v>29</v>
      </c>
      <c r="B15" s="10">
        <v>4925</v>
      </c>
      <c r="C15" s="11">
        <v>81.180000000000007</v>
      </c>
      <c r="D15" s="12">
        <v>2112465</v>
      </c>
      <c r="E15" s="63">
        <v>85.92</v>
      </c>
    </row>
    <row r="16" spans="1:5" ht="21" customHeight="1" x14ac:dyDescent="0.3">
      <c r="A16" s="9" t="s">
        <v>12</v>
      </c>
      <c r="B16" s="10">
        <v>646</v>
      </c>
      <c r="C16" s="11">
        <v>108.75</v>
      </c>
      <c r="D16" s="12">
        <v>891432</v>
      </c>
      <c r="E16" s="63">
        <v>352.32</v>
      </c>
    </row>
    <row r="17" spans="1:5" ht="21" customHeight="1" x14ac:dyDescent="0.3">
      <c r="A17" s="9" t="s">
        <v>13</v>
      </c>
      <c r="B17" s="10">
        <v>3364</v>
      </c>
      <c r="C17" s="11">
        <v>81.55</v>
      </c>
      <c r="D17" s="12">
        <v>1640843</v>
      </c>
      <c r="E17" s="63">
        <v>71.849999999999994</v>
      </c>
    </row>
    <row r="18" spans="1:5" ht="21" customHeight="1" x14ac:dyDescent="0.3">
      <c r="A18" s="9" t="s">
        <v>14</v>
      </c>
      <c r="B18" s="10">
        <v>1212</v>
      </c>
      <c r="C18" s="11">
        <v>90.79</v>
      </c>
      <c r="D18" s="12">
        <v>536020</v>
      </c>
      <c r="E18" s="63">
        <v>91.39</v>
      </c>
    </row>
    <row r="19" spans="1:5" ht="21" customHeight="1" x14ac:dyDescent="0.3">
      <c r="A19" s="20" t="s">
        <v>30</v>
      </c>
      <c r="B19" s="21">
        <v>767</v>
      </c>
      <c r="C19" s="22">
        <v>92.08</v>
      </c>
      <c r="D19" s="23">
        <v>322601</v>
      </c>
      <c r="E19" s="66">
        <v>105.02</v>
      </c>
    </row>
    <row r="20" spans="1:5" ht="21" customHeight="1" x14ac:dyDescent="0.3">
      <c r="A20" s="69" t="s">
        <v>3</v>
      </c>
      <c r="B20" s="17">
        <f>IF(SUM(B11:B19)=0,"",SUM(B11:B19))</f>
        <v>24774</v>
      </c>
      <c r="C20" s="18">
        <f>IF(B20="","",B20/27998*100)</f>
        <v>88.484891777984146</v>
      </c>
      <c r="D20" s="19">
        <f>IF(SUM(D11:D19)=0,"",SUM(D11:D19))</f>
        <v>11657474</v>
      </c>
      <c r="E20" s="65">
        <f>IF(D20="","",D20/12846505*100)</f>
        <v>90.744323066857476</v>
      </c>
    </row>
    <row r="21" spans="1:5" ht="21" customHeight="1" x14ac:dyDescent="0.3">
      <c r="A21" s="5" t="s">
        <v>31</v>
      </c>
      <c r="B21" s="6">
        <v>1654</v>
      </c>
      <c r="C21" s="7">
        <v>92.04</v>
      </c>
      <c r="D21" s="8">
        <v>495159</v>
      </c>
      <c r="E21" s="62">
        <v>103.37</v>
      </c>
    </row>
    <row r="22" spans="1:5" ht="21" customHeight="1" x14ac:dyDescent="0.3">
      <c r="A22" s="9" t="s">
        <v>32</v>
      </c>
      <c r="B22" s="10">
        <v>321</v>
      </c>
      <c r="C22" s="11">
        <v>97.57</v>
      </c>
      <c r="D22" s="12">
        <v>62823</v>
      </c>
      <c r="E22" s="63">
        <v>102.68</v>
      </c>
    </row>
    <row r="23" spans="1:5" ht="21" customHeight="1" x14ac:dyDescent="0.3">
      <c r="A23" s="9" t="s">
        <v>15</v>
      </c>
      <c r="B23" s="10">
        <v>11429</v>
      </c>
      <c r="C23" s="11">
        <v>92.53</v>
      </c>
      <c r="D23" s="12">
        <v>3911319</v>
      </c>
      <c r="E23" s="63">
        <v>86.8</v>
      </c>
    </row>
    <row r="24" spans="1:5" ht="21" customHeight="1" x14ac:dyDescent="0.3">
      <c r="A24" s="9" t="s">
        <v>33</v>
      </c>
      <c r="B24" s="10">
        <v>4602</v>
      </c>
      <c r="C24" s="11">
        <v>88.77</v>
      </c>
      <c r="D24" s="12">
        <v>1402380</v>
      </c>
      <c r="E24" s="63">
        <v>75.16</v>
      </c>
    </row>
    <row r="25" spans="1:5" ht="21" customHeight="1" x14ac:dyDescent="0.3">
      <c r="A25" s="9" t="s">
        <v>34</v>
      </c>
      <c r="B25" s="10">
        <v>7168</v>
      </c>
      <c r="C25" s="11">
        <v>93.24</v>
      </c>
      <c r="D25" s="12">
        <v>1886072</v>
      </c>
      <c r="E25" s="63">
        <v>76.95</v>
      </c>
    </row>
    <row r="26" spans="1:5" ht="21" customHeight="1" x14ac:dyDescent="0.3">
      <c r="A26" s="9" t="s">
        <v>35</v>
      </c>
      <c r="B26" s="10">
        <v>5037</v>
      </c>
      <c r="C26" s="11">
        <v>93.14</v>
      </c>
      <c r="D26" s="12">
        <v>1233803</v>
      </c>
      <c r="E26" s="63">
        <v>80.41</v>
      </c>
    </row>
    <row r="27" spans="1:5" ht="21" customHeight="1" x14ac:dyDescent="0.3">
      <c r="A27" s="9" t="s">
        <v>36</v>
      </c>
      <c r="B27" s="10">
        <v>14504</v>
      </c>
      <c r="C27" s="11">
        <v>93.98</v>
      </c>
      <c r="D27" s="12">
        <v>3227809</v>
      </c>
      <c r="E27" s="63">
        <v>90.13</v>
      </c>
    </row>
    <row r="28" spans="1:5" ht="21" customHeight="1" x14ac:dyDescent="0.3">
      <c r="A28" s="9" t="s">
        <v>16</v>
      </c>
      <c r="B28" s="10">
        <v>15875</v>
      </c>
      <c r="C28" s="11">
        <v>95.98</v>
      </c>
      <c r="D28" s="12">
        <v>3984959</v>
      </c>
      <c r="E28" s="63">
        <v>85.29</v>
      </c>
    </row>
    <row r="29" spans="1:5" ht="21" customHeight="1" x14ac:dyDescent="0.3">
      <c r="A29" s="9" t="s">
        <v>17</v>
      </c>
      <c r="B29" s="10">
        <v>15537</v>
      </c>
      <c r="C29" s="11">
        <v>83.29</v>
      </c>
      <c r="D29" s="12">
        <v>4730019</v>
      </c>
      <c r="E29" s="63">
        <v>62.17</v>
      </c>
    </row>
    <row r="30" spans="1:5" ht="21" customHeight="1" x14ac:dyDescent="0.3">
      <c r="A30" s="9" t="s">
        <v>37</v>
      </c>
      <c r="B30" s="10">
        <v>6770</v>
      </c>
      <c r="C30" s="11">
        <v>107.97</v>
      </c>
      <c r="D30" s="12">
        <v>1966406</v>
      </c>
      <c r="E30" s="63">
        <v>111.6</v>
      </c>
    </row>
    <row r="31" spans="1:5" ht="21" customHeight="1" x14ac:dyDescent="0.3">
      <c r="A31" s="9" t="s">
        <v>38</v>
      </c>
      <c r="B31" s="10">
        <v>4383</v>
      </c>
      <c r="C31" s="11">
        <v>78.92</v>
      </c>
      <c r="D31" s="12">
        <v>886648</v>
      </c>
      <c r="E31" s="63">
        <v>65.11</v>
      </c>
    </row>
    <row r="32" spans="1:5" ht="21" customHeight="1" x14ac:dyDescent="0.3">
      <c r="A32" s="9" t="s">
        <v>18</v>
      </c>
      <c r="B32" s="10">
        <v>42222</v>
      </c>
      <c r="C32" s="11">
        <v>91.86</v>
      </c>
      <c r="D32" s="76">
        <v>14099218</v>
      </c>
      <c r="E32" s="77">
        <v>88.35</v>
      </c>
    </row>
    <row r="33" spans="1:5" ht="21" customHeight="1" x14ac:dyDescent="0.3">
      <c r="A33" s="13" t="s">
        <v>19</v>
      </c>
      <c r="B33" s="14">
        <v>9409</v>
      </c>
      <c r="C33" s="15">
        <v>95.56</v>
      </c>
      <c r="D33" s="16">
        <v>2144550</v>
      </c>
      <c r="E33" s="64">
        <v>78.37</v>
      </c>
    </row>
    <row r="34" spans="1:5" ht="21" customHeight="1" x14ac:dyDescent="0.3">
      <c r="A34" s="69" t="s">
        <v>4</v>
      </c>
      <c r="B34" s="17">
        <f>IF(SUM(B21:B33)=0,"",SUM(B21:B33))</f>
        <v>138911</v>
      </c>
      <c r="C34" s="18">
        <f>IF(B34="","",B34/151021*100)</f>
        <v>91.981247641056541</v>
      </c>
      <c r="D34" s="78">
        <f>IF(SUM(D21:D33)=0,"",SUM(D21:D33))</f>
        <v>40031165</v>
      </c>
      <c r="E34" s="79">
        <f>IF(D34="","",D34/48578628*100)</f>
        <v>82.404890068118021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197942</v>
      </c>
      <c r="C35" s="25">
        <f>IF(B35&lt;&gt; "",IF(B36 &lt;&gt;"",B35/B36*100,""),"")</f>
        <v>91.541069124509207</v>
      </c>
      <c r="D35" s="78">
        <f xml:space="preserve"> IF(SUM(D34,D20,D10)+0=0,"",SUM(D34,D20,D10)+0)</f>
        <v>65933777</v>
      </c>
      <c r="E35" s="80">
        <f>IF(D35&lt;&gt; "",IF(D36 &lt;&gt;"",D35/D36*100,""),"")</f>
        <v>83.026292793474994</v>
      </c>
    </row>
    <row r="36" spans="1:5" ht="20.25" customHeight="1" thickBot="1" x14ac:dyDescent="0.35">
      <c r="A36" s="26" t="s">
        <v>6</v>
      </c>
      <c r="B36" s="27">
        <v>216233</v>
      </c>
      <c r="C36" s="28">
        <v>87.91</v>
      </c>
      <c r="D36" s="29">
        <v>79413129</v>
      </c>
      <c r="E36" s="56">
        <v>80.98</v>
      </c>
    </row>
    <row r="37" spans="1:5" s="71" customFormat="1" ht="21" customHeight="1" thickBot="1" x14ac:dyDescent="0.35">
      <c r="A37" s="70" t="s">
        <v>39</v>
      </c>
      <c r="B37" s="46"/>
      <c r="C37" s="47"/>
      <c r="D37" s="48"/>
      <c r="E37" s="57"/>
    </row>
    <row r="38" spans="1:5" s="71" customFormat="1" ht="21" customHeight="1" x14ac:dyDescent="0.3">
      <c r="A38" s="30" t="s">
        <v>40</v>
      </c>
      <c r="B38" s="31">
        <v>2927</v>
      </c>
      <c r="C38" s="32">
        <v>86.39</v>
      </c>
      <c r="D38" s="33">
        <v>789992</v>
      </c>
      <c r="E38" s="58">
        <v>91.52</v>
      </c>
    </row>
    <row r="39" spans="1:5" s="71" customFormat="1" ht="21" customHeight="1" x14ac:dyDescent="0.3">
      <c r="A39" s="34" t="s">
        <v>41</v>
      </c>
      <c r="B39" s="35">
        <v>3466</v>
      </c>
      <c r="C39" s="36">
        <v>100.17</v>
      </c>
      <c r="D39" s="37">
        <v>737793</v>
      </c>
      <c r="E39" s="59">
        <v>82.5</v>
      </c>
    </row>
    <row r="40" spans="1:5" s="71" customFormat="1" ht="21" customHeight="1" x14ac:dyDescent="0.3">
      <c r="A40" s="34" t="s">
        <v>42</v>
      </c>
      <c r="B40" s="35">
        <v>13258</v>
      </c>
      <c r="C40" s="36">
        <v>101.73</v>
      </c>
      <c r="D40" s="37">
        <v>4611451</v>
      </c>
      <c r="E40" s="59">
        <v>79.349999999999994</v>
      </c>
    </row>
    <row r="41" spans="1:5" s="71" customFormat="1" ht="21" customHeight="1" x14ac:dyDescent="0.3">
      <c r="A41" s="24" t="s">
        <v>5</v>
      </c>
      <c r="B41" s="17">
        <f>IF(SUM(B38:B40)=0,"",SUM(B38:B40))</f>
        <v>19651</v>
      </c>
      <c r="C41" s="39">
        <f>IF(B41&lt;&gt; "",IF(B42 &lt;&gt;"",B41/B42*100,""),"")</f>
        <v>98.84808853118713</v>
      </c>
      <c r="D41" s="19">
        <f>IF(SUM(D38:D40)=0,"",SUM(D38:D40))</f>
        <v>6139236</v>
      </c>
      <c r="E41" s="60">
        <f>IF(D41&lt;&gt; "",IF(D42 &lt;&gt;"",D41/D42*100,""),"")</f>
        <v>81.111251451332208</v>
      </c>
    </row>
    <row r="42" spans="1:5" s="71" customFormat="1" ht="21" customHeight="1" thickBot="1" x14ac:dyDescent="0.35">
      <c r="A42" s="41" t="s">
        <v>6</v>
      </c>
      <c r="B42" s="42">
        <v>19880</v>
      </c>
      <c r="C42" s="43">
        <v>91.18</v>
      </c>
      <c r="D42" s="44">
        <v>7568908</v>
      </c>
      <c r="E42" s="61">
        <v>105.84</v>
      </c>
    </row>
    <row r="43" spans="1:5" s="71" customFormat="1" ht="21" customHeight="1" thickBot="1" x14ac:dyDescent="0.35">
      <c r="A43" s="70" t="s">
        <v>43</v>
      </c>
      <c r="B43" s="46"/>
      <c r="C43" s="47"/>
      <c r="D43" s="48"/>
      <c r="E43" s="57"/>
    </row>
    <row r="44" spans="1:5" s="71" customFormat="1" ht="21" customHeight="1" x14ac:dyDescent="0.3">
      <c r="A44" s="49" t="s">
        <v>44</v>
      </c>
      <c r="B44" s="50"/>
      <c r="C44" s="51"/>
      <c r="D44" s="52"/>
      <c r="E44" s="53"/>
    </row>
    <row r="45" spans="1:5" s="71" customFormat="1" ht="21" customHeight="1" x14ac:dyDescent="0.3">
      <c r="A45" s="34" t="s">
        <v>41</v>
      </c>
      <c r="B45" s="35"/>
      <c r="C45" s="36"/>
      <c r="D45" s="37"/>
      <c r="E45" s="38"/>
    </row>
    <row r="46" spans="1:5" s="71" customFormat="1" ht="21" customHeight="1" x14ac:dyDescent="0.3">
      <c r="A46" s="34" t="s">
        <v>42</v>
      </c>
      <c r="B46" s="35"/>
      <c r="C46" s="36"/>
      <c r="D46" s="37"/>
      <c r="E46" s="38"/>
    </row>
    <row r="47" spans="1:5" s="71" customFormat="1" ht="21" customHeight="1" x14ac:dyDescent="0.3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1" customFormat="1" ht="21" customHeight="1" thickBot="1" x14ac:dyDescent="0.35">
      <c r="A48" s="41" t="s">
        <v>6</v>
      </c>
      <c r="B48" s="42">
        <v>532</v>
      </c>
      <c r="C48" s="43">
        <v>162.19999999999999</v>
      </c>
      <c r="D48" s="44">
        <v>334604</v>
      </c>
      <c r="E48" s="45">
        <v>36.799999999999997</v>
      </c>
    </row>
    <row r="50" spans="1:5" ht="18" customHeight="1" x14ac:dyDescent="0.3">
      <c r="A50" s="55"/>
      <c r="B50" s="72"/>
      <c r="C50" s="72"/>
      <c r="D50" s="72"/>
      <c r="E50" s="72"/>
    </row>
    <row r="51" spans="1:5" ht="18" customHeight="1" x14ac:dyDescent="0.3">
      <c r="A51" s="54"/>
      <c r="B51" s="73"/>
      <c r="C51" s="73"/>
      <c r="D51" s="73"/>
      <c r="E51" s="73"/>
    </row>
    <row r="52" spans="1:5" ht="18" customHeight="1" x14ac:dyDescent="0.3">
      <c r="A52" s="74"/>
      <c r="B52" s="75"/>
      <c r="C52" s="75"/>
      <c r="D52" s="75"/>
      <c r="E52" s="75"/>
    </row>
  </sheetData>
  <mergeCells count="1">
    <mergeCell ref="A52:E52"/>
  </mergeCells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2023年10月&amp;C&amp;"ＭＳ 明朝,太字"&amp;20&amp;U国際輸出航空貨物実績集計表&lt;訂正版&gt;&amp;R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2023-12-19T01:04:52Z</cp:lastPrinted>
  <dcterms:created xsi:type="dcterms:W3CDTF">2010-01-21T06:45:20Z</dcterms:created>
  <dcterms:modified xsi:type="dcterms:W3CDTF">2023-12-19T01:04:55Z</dcterms:modified>
</cp:coreProperties>
</file>