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B35" i="1" l="1"/>
  <c r="C35" i="1" s="1"/>
  <c r="D35" i="1"/>
  <c r="E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<sst xmlns="http://schemas.openxmlformats.org/spreadsheetml/2006/main" count="52" uniqueCount="45">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</sst>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176" fontId="8" fillId="0" borderId="6" xfId="1" applyNumberFormat="1" applyFont="1" applyBorder="1" applyAlignment="1">
      <alignment horizontal="right" vertical="center"/>
    </xf>
    <xf numFmtId="178" fontId="8" fillId="0" borderId="7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horizontal="right" vertical="center"/>
    </xf>
    <xf numFmtId="178" fontId="8" fillId="0" borderId="35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6" fontId="8" fillId="0" borderId="25" xfId="3" applyNumberFormat="1" applyFont="1" applyBorder="1" applyAlignment="1">
      <alignment horizontal="right" vertical="center"/>
    </xf>
    <xf numFmtId="178" fontId="8" fillId="0" borderId="26" xfId="3" applyNumberFormat="1" applyFont="1" applyBorder="1" applyAlignment="1">
      <alignment horizontal="right" vertical="center"/>
    </xf>
    <xf numFmtId="177" fontId="8" fillId="0" borderId="25" xfId="3" applyNumberFormat="1" applyFont="1" applyBorder="1" applyAlignment="1">
      <alignment horizontal="right" vertical="center"/>
    </xf>
    <xf numFmtId="178" fontId="8" fillId="0" borderId="34" xfId="3" applyNumberFormat="1" applyFont="1" applyBorder="1" applyAlignment="1">
      <alignment horizontal="right" vertical="center"/>
    </xf>
    <xf numFmtId="176" fontId="8" fillId="0" borderId="9" xfId="3" applyNumberFormat="1" applyFont="1" applyBorder="1" applyAlignment="1">
      <alignment horizontal="right" vertical="center"/>
    </xf>
    <xf numFmtId="178" fontId="8" fillId="0" borderId="10" xfId="3" applyNumberFormat="1" applyFont="1" applyBorder="1" applyAlignment="1">
      <alignment horizontal="right" vertical="center"/>
    </xf>
    <xf numFmtId="177" fontId="8" fillId="0" borderId="9" xfId="3" applyNumberFormat="1" applyFont="1" applyBorder="1" applyAlignment="1">
      <alignment horizontal="right" vertical="center"/>
    </xf>
    <xf numFmtId="178" fontId="8" fillId="0" borderId="27" xfId="3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3" applyNumberFormat="1" applyFont="1" applyBorder="1" applyAlignment="1">
      <alignment horizontal="right"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3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G34" sqref="G34"/>
    </sheetView>
  </sheetViews>
  <sheetFormatPr defaultRowHeight="16.5" x14ac:dyDescent="0.3"/>
  <cols>
    <col min="1" max="1" width="32.625" style="56" customWidth="1"/>
    <col min="2" max="5" width="21.625" style="56" customWidth="1"/>
    <col min="6" max="16384" width="9" style="56"/>
  </cols>
  <sheetData>
    <row r="1" spans="1:5" ht="21" customHeight="1" thickBot="1" x14ac:dyDescent="0.35">
      <c r="A1" s="5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1">
        <v>2050</v>
      </c>
      <c r="C3" s="62">
        <v>36.07</v>
      </c>
      <c r="D3" s="63">
        <v>777807</v>
      </c>
      <c r="E3" s="64">
        <v>54.59</v>
      </c>
    </row>
    <row r="4" spans="1:5" ht="21" customHeight="1" x14ac:dyDescent="0.3">
      <c r="A4" s="9" t="s">
        <v>8</v>
      </c>
      <c r="B4" s="10">
        <v>6130</v>
      </c>
      <c r="C4" s="11">
        <v>57.18</v>
      </c>
      <c r="D4" s="12">
        <v>2129234</v>
      </c>
      <c r="E4" s="53">
        <v>34.97</v>
      </c>
    </row>
    <row r="5" spans="1:5" ht="21" customHeight="1" x14ac:dyDescent="0.3">
      <c r="A5" s="9" t="s">
        <v>9</v>
      </c>
      <c r="B5" s="10">
        <v>3415</v>
      </c>
      <c r="C5" s="11">
        <v>52.85</v>
      </c>
      <c r="D5" s="12">
        <v>1101609</v>
      </c>
      <c r="E5" s="53">
        <v>34.06</v>
      </c>
    </row>
    <row r="6" spans="1:5" ht="21" customHeight="1" x14ac:dyDescent="0.3">
      <c r="A6" s="9" t="s">
        <v>10</v>
      </c>
      <c r="B6" s="10">
        <v>7229</v>
      </c>
      <c r="C6" s="11">
        <v>68.48</v>
      </c>
      <c r="D6" s="12">
        <v>2110381</v>
      </c>
      <c r="E6" s="53">
        <v>57.01</v>
      </c>
    </row>
    <row r="7" spans="1:5" ht="21" customHeight="1" x14ac:dyDescent="0.3">
      <c r="A7" s="9" t="s">
        <v>23</v>
      </c>
      <c r="B7" s="10">
        <v>743</v>
      </c>
      <c r="C7" s="11">
        <v>47.14</v>
      </c>
      <c r="D7" s="12">
        <v>154371</v>
      </c>
      <c r="E7" s="53">
        <v>38.840000000000003</v>
      </c>
    </row>
    <row r="8" spans="1:5" ht="21" customHeight="1" x14ac:dyDescent="0.3">
      <c r="A8" s="9" t="s">
        <v>24</v>
      </c>
      <c r="B8" s="10">
        <v>883</v>
      </c>
      <c r="C8" s="11">
        <v>39.99</v>
      </c>
      <c r="D8" s="12">
        <v>163415</v>
      </c>
      <c r="E8" s="53">
        <v>16.73</v>
      </c>
    </row>
    <row r="9" spans="1:5" ht="21" customHeight="1" x14ac:dyDescent="0.3">
      <c r="A9" s="13" t="s">
        <v>11</v>
      </c>
      <c r="B9" s="14">
        <v>1335</v>
      </c>
      <c r="C9" s="15">
        <v>43.02</v>
      </c>
      <c r="D9" s="16">
        <v>306939</v>
      </c>
      <c r="E9" s="54">
        <v>32.25</v>
      </c>
    </row>
    <row r="10" spans="1:5" ht="21" customHeight="1" x14ac:dyDescent="0.3">
      <c r="A10" s="58" t="s">
        <v>2</v>
      </c>
      <c r="B10" s="81">
        <f>IF(SUM(B3:B9)=0,"",SUM(B3:B9))</f>
        <v>21785</v>
      </c>
      <c r="C10" s="85">
        <f>IF(B10="","",B10/40310*100)</f>
        <v>54.0436616224262</v>
      </c>
      <c r="D10" s="83">
        <f>IF(SUM(D3:D9)=0,"",SUM(D3:D9))</f>
        <v>6743756</v>
      </c>
      <c r="E10" s="86">
        <f>IF(D10="","",D10/16774896*100)</f>
        <v>40.201477255060183</v>
      </c>
    </row>
    <row r="11" spans="1:5" ht="21" customHeight="1" x14ac:dyDescent="0.3">
      <c r="A11" s="5" t="s">
        <v>25</v>
      </c>
      <c r="B11" s="6">
        <v>1214</v>
      </c>
      <c r="C11" s="7">
        <v>46.64</v>
      </c>
      <c r="D11" s="8">
        <v>438240</v>
      </c>
      <c r="E11" s="52">
        <v>35.18</v>
      </c>
    </row>
    <row r="12" spans="1:5" ht="21" customHeight="1" x14ac:dyDescent="0.3">
      <c r="A12" s="9" t="s">
        <v>26</v>
      </c>
      <c r="B12" s="65">
        <v>6741</v>
      </c>
      <c r="C12" s="66">
        <v>61.39</v>
      </c>
      <c r="D12" s="67">
        <v>2507399</v>
      </c>
      <c r="E12" s="68">
        <v>49.15</v>
      </c>
    </row>
    <row r="13" spans="1:5" ht="21" customHeight="1" x14ac:dyDescent="0.3">
      <c r="A13" s="9" t="s">
        <v>27</v>
      </c>
      <c r="B13" s="65">
        <v>1594</v>
      </c>
      <c r="C13" s="66">
        <v>47.03</v>
      </c>
      <c r="D13" s="67">
        <v>486160</v>
      </c>
      <c r="E13" s="68">
        <v>31.66</v>
      </c>
    </row>
    <row r="14" spans="1:5" ht="21" customHeight="1" x14ac:dyDescent="0.3">
      <c r="A14" s="9" t="s">
        <v>28</v>
      </c>
      <c r="B14" s="65">
        <v>950</v>
      </c>
      <c r="C14" s="66">
        <v>55.65</v>
      </c>
      <c r="D14" s="67">
        <v>388536</v>
      </c>
      <c r="E14" s="68">
        <v>43.71</v>
      </c>
    </row>
    <row r="15" spans="1:5" ht="21" customHeight="1" x14ac:dyDescent="0.3">
      <c r="A15" s="9" t="s">
        <v>29</v>
      </c>
      <c r="B15" s="10">
        <v>3585</v>
      </c>
      <c r="C15" s="11">
        <v>60.81</v>
      </c>
      <c r="D15" s="12">
        <v>1484170</v>
      </c>
      <c r="E15" s="53">
        <v>44.24</v>
      </c>
    </row>
    <row r="16" spans="1:5" ht="21" customHeight="1" x14ac:dyDescent="0.3">
      <c r="A16" s="9" t="s">
        <v>12</v>
      </c>
      <c r="B16" s="10">
        <v>518</v>
      </c>
      <c r="C16" s="11">
        <v>60.73</v>
      </c>
      <c r="D16" s="12">
        <v>171697</v>
      </c>
      <c r="E16" s="53">
        <v>61.93</v>
      </c>
    </row>
    <row r="17" spans="1:5" ht="21" customHeight="1" x14ac:dyDescent="0.3">
      <c r="A17" s="9" t="s">
        <v>13</v>
      </c>
      <c r="B17" s="10">
        <v>2689</v>
      </c>
      <c r="C17" s="11">
        <v>55.11</v>
      </c>
      <c r="D17" s="12">
        <v>824495</v>
      </c>
      <c r="E17" s="53">
        <v>44.49</v>
      </c>
    </row>
    <row r="18" spans="1:5" ht="21" customHeight="1" x14ac:dyDescent="0.3">
      <c r="A18" s="9" t="s">
        <v>14</v>
      </c>
      <c r="B18" s="10">
        <v>908</v>
      </c>
      <c r="C18" s="11">
        <v>60.33</v>
      </c>
      <c r="D18" s="12">
        <v>351755</v>
      </c>
      <c r="E18" s="53">
        <v>58.23</v>
      </c>
    </row>
    <row r="19" spans="1:5" ht="21" customHeight="1" x14ac:dyDescent="0.3">
      <c r="A19" s="19" t="s">
        <v>30</v>
      </c>
      <c r="B19" s="20">
        <v>351</v>
      </c>
      <c r="C19" s="21">
        <v>44.66</v>
      </c>
      <c r="D19" s="22">
        <v>230136</v>
      </c>
      <c r="E19" s="55">
        <v>69.459999999999994</v>
      </c>
    </row>
    <row r="20" spans="1:5" ht="21" customHeight="1" x14ac:dyDescent="0.3">
      <c r="A20" s="58" t="s">
        <v>3</v>
      </c>
      <c r="B20" s="81">
        <f>IF(SUM(B11:B19)=0,"",SUM(B11:B19))</f>
        <v>18550</v>
      </c>
      <c r="C20" s="85">
        <f>IF(B20="","",B20/32597*100)</f>
        <v>56.907077338405379</v>
      </c>
      <c r="D20" s="83">
        <f>IF(SUM(D11:D19)=0,"",SUM(D11:D19))</f>
        <v>6882588</v>
      </c>
      <c r="E20" s="86">
        <f>IF(D20="","",D20/15193119*100)</f>
        <v>45.300691714453102</v>
      </c>
    </row>
    <row r="21" spans="1:5" ht="21" customHeight="1" x14ac:dyDescent="0.3">
      <c r="A21" s="5" t="s">
        <v>31</v>
      </c>
      <c r="B21" s="6">
        <v>1103</v>
      </c>
      <c r="C21" s="7">
        <v>48.14</v>
      </c>
      <c r="D21" s="8">
        <v>251579</v>
      </c>
      <c r="E21" s="52">
        <v>34.96</v>
      </c>
    </row>
    <row r="22" spans="1:5" ht="21" customHeight="1" x14ac:dyDescent="0.3">
      <c r="A22" s="9" t="s">
        <v>32</v>
      </c>
      <c r="B22" s="10">
        <v>80</v>
      </c>
      <c r="C22" s="11">
        <v>15.97</v>
      </c>
      <c r="D22" s="12">
        <v>11045</v>
      </c>
      <c r="E22" s="53">
        <v>9.6</v>
      </c>
    </row>
    <row r="23" spans="1:5" ht="21" customHeight="1" x14ac:dyDescent="0.3">
      <c r="A23" s="9" t="s">
        <v>15</v>
      </c>
      <c r="B23" s="65">
        <v>11812</v>
      </c>
      <c r="C23" s="66">
        <v>76.59</v>
      </c>
      <c r="D23" s="67">
        <v>3586747</v>
      </c>
      <c r="E23" s="68">
        <v>73.92</v>
      </c>
    </row>
    <row r="24" spans="1:5" ht="21" customHeight="1" x14ac:dyDescent="0.3">
      <c r="A24" s="9" t="s">
        <v>33</v>
      </c>
      <c r="B24" s="10">
        <v>2785</v>
      </c>
      <c r="C24" s="11">
        <v>52.72</v>
      </c>
      <c r="D24" s="12">
        <v>874136</v>
      </c>
      <c r="E24" s="53">
        <v>60.66</v>
      </c>
    </row>
    <row r="25" spans="1:5" ht="21" customHeight="1" x14ac:dyDescent="0.3">
      <c r="A25" s="9" t="s">
        <v>34</v>
      </c>
      <c r="B25" s="10">
        <v>5269</v>
      </c>
      <c r="C25" s="11">
        <v>64.09</v>
      </c>
      <c r="D25" s="12">
        <v>1459983</v>
      </c>
      <c r="E25" s="53">
        <v>65.91</v>
      </c>
    </row>
    <row r="26" spans="1:5" ht="21" customHeight="1" x14ac:dyDescent="0.3">
      <c r="A26" s="9" t="s">
        <v>35</v>
      </c>
      <c r="B26" s="10">
        <v>3670</v>
      </c>
      <c r="C26" s="11">
        <v>63.9</v>
      </c>
      <c r="D26" s="12">
        <v>829149</v>
      </c>
      <c r="E26" s="53">
        <v>56.46</v>
      </c>
    </row>
    <row r="27" spans="1:5" ht="21" customHeight="1" x14ac:dyDescent="0.3">
      <c r="A27" s="9" t="s">
        <v>36</v>
      </c>
      <c r="B27" s="65">
        <v>11029</v>
      </c>
      <c r="C27" s="66">
        <v>65.86</v>
      </c>
      <c r="D27" s="67">
        <v>2037855</v>
      </c>
      <c r="E27" s="68">
        <v>49.39</v>
      </c>
    </row>
    <row r="28" spans="1:5" ht="21" customHeight="1" x14ac:dyDescent="0.3">
      <c r="A28" s="9" t="s">
        <v>16</v>
      </c>
      <c r="B28" s="65">
        <v>14425</v>
      </c>
      <c r="C28" s="66">
        <v>84.98</v>
      </c>
      <c r="D28" s="67">
        <v>3728112</v>
      </c>
      <c r="E28" s="68">
        <v>91.23</v>
      </c>
    </row>
    <row r="29" spans="1:5" ht="21" customHeight="1" x14ac:dyDescent="0.3">
      <c r="A29" s="9" t="s">
        <v>17</v>
      </c>
      <c r="B29" s="10">
        <v>16229</v>
      </c>
      <c r="C29" s="11">
        <v>95.34</v>
      </c>
      <c r="D29" s="12">
        <v>5739938</v>
      </c>
      <c r="E29" s="53">
        <v>99.33</v>
      </c>
    </row>
    <row r="30" spans="1:5" ht="21" customHeight="1" x14ac:dyDescent="0.3">
      <c r="A30" s="9" t="s">
        <v>37</v>
      </c>
      <c r="B30" s="10">
        <v>1758</v>
      </c>
      <c r="C30" s="11">
        <v>25.48</v>
      </c>
      <c r="D30" s="12">
        <v>448120</v>
      </c>
      <c r="E30" s="53">
        <v>27.56</v>
      </c>
    </row>
    <row r="31" spans="1:5" ht="21" customHeight="1" x14ac:dyDescent="0.3">
      <c r="A31" s="9" t="s">
        <v>38</v>
      </c>
      <c r="B31" s="10">
        <v>2454</v>
      </c>
      <c r="C31" s="11">
        <v>56.44</v>
      </c>
      <c r="D31" s="12">
        <v>420673</v>
      </c>
      <c r="E31" s="53">
        <v>41.63</v>
      </c>
    </row>
    <row r="32" spans="1:5" ht="21" customHeight="1" x14ac:dyDescent="0.3">
      <c r="A32" s="9" t="s">
        <v>18</v>
      </c>
      <c r="B32" s="10">
        <v>39041</v>
      </c>
      <c r="C32" s="11">
        <v>81.069999999999993</v>
      </c>
      <c r="D32" s="12">
        <v>13010482</v>
      </c>
      <c r="E32" s="53">
        <v>86.53</v>
      </c>
    </row>
    <row r="33" spans="1:5" ht="21" customHeight="1" x14ac:dyDescent="0.3">
      <c r="A33" s="13" t="s">
        <v>19</v>
      </c>
      <c r="B33" s="69">
        <v>7042</v>
      </c>
      <c r="C33" s="70">
        <v>73.23</v>
      </c>
      <c r="D33" s="71">
        <v>1473859</v>
      </c>
      <c r="E33" s="72">
        <v>65.11</v>
      </c>
    </row>
    <row r="34" spans="1:5" ht="21" customHeight="1" x14ac:dyDescent="0.3">
      <c r="A34" s="58" t="s">
        <v>4</v>
      </c>
      <c r="B34" s="81">
        <f>IF(SUM(B21:B33)=0,"",SUM(B21:B33))</f>
        <v>116697</v>
      </c>
      <c r="C34" s="85">
        <f>IF(B34="","",B34/157227*100)</f>
        <v>74.221984773607588</v>
      </c>
      <c r="D34" s="83">
        <f>IF(SUM(D21:D33)=0,"",SUM(D21:D33))</f>
        <v>33871678</v>
      </c>
      <c r="E34" s="86">
        <f>IF(D34="","",D34/44738359*100)</f>
        <v>75.710595464621306</v>
      </c>
    </row>
    <row r="35" spans="1:5" ht="21" customHeight="1" x14ac:dyDescent="0.3">
      <c r="A35" s="23" t="s">
        <v>5</v>
      </c>
      <c r="B35" s="81">
        <f xml:space="preserve"> IF(SUM(B34,B20,B10)+0=0,"",SUM(B34,B20,B10)+0)</f>
        <v>157032</v>
      </c>
      <c r="C35" s="87">
        <f>IF(B35&lt;&gt; "",IF(B36 &lt;&gt;"",B35/B36*100,""),"")</f>
        <v>68.235028287867067</v>
      </c>
      <c r="D35" s="83">
        <f xml:space="preserve"> IF(SUM(D34,D20,D10)+0=0,"",SUM(D34,D20,D10)+0)</f>
        <v>47498022</v>
      </c>
      <c r="E35" s="88">
        <f>IF(D35&lt;&gt; "",IF(D36 &lt;&gt;"",D35/D36*100,""),"")</f>
        <v>61.921871055982912</v>
      </c>
    </row>
    <row r="36" spans="1:5" ht="20.25" customHeight="1" thickBot="1" x14ac:dyDescent="0.35">
      <c r="A36" s="24" t="s">
        <v>6</v>
      </c>
      <c r="B36" s="25">
        <v>230134</v>
      </c>
      <c r="C36" s="26">
        <v>85.47</v>
      </c>
      <c r="D36" s="27">
        <v>76706374</v>
      </c>
      <c r="E36" s="49">
        <v>71.69</v>
      </c>
    </row>
    <row r="37" spans="1:5" s="60" customFormat="1" ht="21" customHeight="1" thickBot="1" x14ac:dyDescent="0.35">
      <c r="A37" s="59" t="s">
        <v>39</v>
      </c>
      <c r="B37" s="41"/>
      <c r="C37" s="42"/>
      <c r="D37" s="43"/>
      <c r="E37" s="50"/>
    </row>
    <row r="38" spans="1:5" s="60" customFormat="1" ht="21" customHeight="1" x14ac:dyDescent="0.3">
      <c r="A38" s="28" t="s">
        <v>40</v>
      </c>
      <c r="B38" s="73">
        <v>1677</v>
      </c>
      <c r="C38" s="74">
        <v>51.08</v>
      </c>
      <c r="D38" s="75">
        <v>301300</v>
      </c>
      <c r="E38" s="76">
        <v>27.77</v>
      </c>
    </row>
    <row r="39" spans="1:5" s="60" customFormat="1" ht="21" customHeight="1" x14ac:dyDescent="0.3">
      <c r="A39" s="29" t="s">
        <v>41</v>
      </c>
      <c r="B39" s="77">
        <v>2374</v>
      </c>
      <c r="C39" s="78">
        <v>53.66</v>
      </c>
      <c r="D39" s="79">
        <v>692635</v>
      </c>
      <c r="E39" s="80">
        <v>55.7</v>
      </c>
    </row>
    <row r="40" spans="1:5" s="60" customFormat="1" ht="21" customHeight="1" x14ac:dyDescent="0.3">
      <c r="A40" s="29" t="s">
        <v>42</v>
      </c>
      <c r="B40" s="77">
        <v>10481</v>
      </c>
      <c r="C40" s="78">
        <v>67.349999999999994</v>
      </c>
      <c r="D40" s="79">
        <v>3208799</v>
      </c>
      <c r="E40" s="80">
        <v>62.29</v>
      </c>
    </row>
    <row r="41" spans="1:5" s="60" customFormat="1" ht="21" customHeight="1" x14ac:dyDescent="0.3">
      <c r="A41" s="23" t="s">
        <v>5</v>
      </c>
      <c r="B41" s="81">
        <f>IF(SUM(B38:B40)=0,"",SUM(B38:B40))</f>
        <v>14532</v>
      </c>
      <c r="C41" s="82">
        <f>IF(B41&lt;&gt; "",IF(B42 &lt;&gt;"",B41/B42*100,""),"")</f>
        <v>62.454873646209386</v>
      </c>
      <c r="D41" s="83">
        <f>IF(SUM(D38:D40)=0,"",SUM(D38:D40))</f>
        <v>4202734</v>
      </c>
      <c r="E41" s="84">
        <f>IF(D41&lt;&gt; "",IF(D42 &lt;&gt;"",D41/D42*100,""),"")</f>
        <v>56.189986853411597</v>
      </c>
    </row>
    <row r="42" spans="1:5" s="60" customFormat="1" ht="21" customHeight="1" thickBot="1" x14ac:dyDescent="0.35">
      <c r="A42" s="36" t="s">
        <v>6</v>
      </c>
      <c r="B42" s="37">
        <v>23268</v>
      </c>
      <c r="C42" s="38">
        <v>90.92</v>
      </c>
      <c r="D42" s="39">
        <v>7479507</v>
      </c>
      <c r="E42" s="51">
        <v>90.56</v>
      </c>
    </row>
    <row r="43" spans="1:5" s="60" customFormat="1" ht="21" customHeight="1" thickBot="1" x14ac:dyDescent="0.35">
      <c r="A43" s="59" t="s">
        <v>43</v>
      </c>
      <c r="B43" s="41"/>
      <c r="C43" s="42"/>
      <c r="D43" s="43"/>
      <c r="E43" s="50"/>
    </row>
    <row r="44" spans="1:5" s="60" customFormat="1" ht="21" customHeight="1" x14ac:dyDescent="0.3">
      <c r="A44" s="44" t="s">
        <v>44</v>
      </c>
      <c r="B44" s="45"/>
      <c r="C44" s="46"/>
      <c r="D44" s="47"/>
      <c r="E44" s="48"/>
    </row>
    <row r="45" spans="1:5" s="60" customFormat="1" ht="21" customHeight="1" x14ac:dyDescent="0.3">
      <c r="A45" s="29" t="s">
        <v>41</v>
      </c>
      <c r="B45" s="30"/>
      <c r="C45" s="31"/>
      <c r="D45" s="32"/>
      <c r="E45" s="33"/>
    </row>
    <row r="46" spans="1:5" s="60" customFormat="1" ht="21" customHeight="1" x14ac:dyDescent="0.3">
      <c r="A46" s="29" t="s">
        <v>42</v>
      </c>
      <c r="B46" s="30">
        <v>7</v>
      </c>
      <c r="C46" s="31"/>
      <c r="D46" s="32">
        <v>1481</v>
      </c>
      <c r="E46" s="33"/>
    </row>
    <row r="47" spans="1:5" s="60" customFormat="1" ht="21" customHeight="1" x14ac:dyDescent="0.3">
      <c r="A47" s="23" t="s">
        <v>5</v>
      </c>
      <c r="B47" s="17">
        <f>IF(SUM(B44:B46)=0,"",SUM(B44:B46))</f>
        <v>7</v>
      </c>
      <c r="C47" s="34">
        <f>IF(B47&lt;&gt; "",IF(B48 &lt;&gt;"",B47/B48*100,""),"")</f>
        <v>700</v>
      </c>
      <c r="D47" s="18">
        <f>IF(SUM(D44:D46)=0,"",SUM(D44:D46))</f>
        <v>1481</v>
      </c>
      <c r="E47" s="35">
        <f>IF(D47&lt;&gt; "",IF(D48 &lt;&gt;"",D47/D48*100,""),"")</f>
        <v>2644.6428571428573</v>
      </c>
    </row>
    <row r="48" spans="1:5" s="60" customFormat="1" ht="21" customHeight="1" thickBot="1" x14ac:dyDescent="0.35">
      <c r="A48" s="36" t="s">
        <v>6</v>
      </c>
      <c r="B48" s="37">
        <v>1</v>
      </c>
      <c r="C48" s="38"/>
      <c r="D48" s="39">
        <v>56</v>
      </c>
      <c r="E48" s="40"/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2020年05月&amp;C&amp;"ＭＳ 明朝,太字"&amp;20&amp;U国際輸出航空貨物実績集計表&lt;訂正版&gt;&amp;R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2020-07-16T03:59:47Z</cp:lastPrinted>
  <dcterms:created xsi:type="dcterms:W3CDTF">2010-01-21T06:45:20Z</dcterms:created>
  <dcterms:modified xsi:type="dcterms:W3CDTF">2020-07-16T03:59:49Z</dcterms:modified>
</cp:coreProperties>
</file>