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際\輸出\国際輸出航空貨物実績集計表（2019年1月～12月）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<sst xmlns="http://schemas.openxmlformats.org/spreadsheetml/2006/main" count="52" uniqueCount="45">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</sst>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6" xfId="1" applyNumberFormat="1" applyFont="1" applyBorder="1" applyAlignment="1">
      <alignment horizontal="right" vertical="center"/>
    </xf>
    <xf numFmtId="178" fontId="8" fillId="0" borderId="7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horizontal="right" vertical="center"/>
    </xf>
    <xf numFmtId="178" fontId="8" fillId="0" borderId="35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7" fontId="8" fillId="0" borderId="14" xfId="1" applyNumberFormat="1" applyFont="1" applyBorder="1" applyAlignment="1">
      <alignment horizontal="right" vertical="center"/>
    </xf>
    <xf numFmtId="178" fontId="8" fillId="0" borderId="33" xfId="2" applyNumberFormat="1" applyFont="1" applyBorder="1"/>
    <xf numFmtId="176" fontId="8" fillId="0" borderId="25" xfId="3" applyNumberFormat="1" applyFont="1" applyBorder="1" applyAlignment="1">
      <alignment horizontal="right" vertical="center"/>
    </xf>
    <xf numFmtId="178" fontId="8" fillId="0" borderId="26" xfId="3" applyNumberFormat="1" applyFont="1" applyBorder="1" applyAlignment="1">
      <alignment horizontal="right" vertical="center"/>
    </xf>
    <xf numFmtId="177" fontId="8" fillId="0" borderId="25" xfId="3" applyNumberFormat="1" applyFont="1" applyBorder="1" applyAlignment="1">
      <alignment horizontal="right" vertical="center"/>
    </xf>
    <xf numFmtId="178" fontId="8" fillId="0" borderId="34" xfId="3" applyNumberFormat="1" applyFont="1" applyBorder="1" applyAlignment="1">
      <alignment horizontal="right" vertical="center"/>
    </xf>
    <xf numFmtId="176" fontId="8" fillId="0" borderId="9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8" fontId="8" fillId="0" borderId="27" xfId="3" applyNumberFormat="1" applyFont="1" applyBorder="1" applyAlignment="1">
      <alignment horizontal="right" vertical="center"/>
    </xf>
    <xf numFmtId="178" fontId="8" fillId="0" borderId="15" xfId="3" applyNumberFormat="1" applyFont="1" applyBorder="1" applyAlignment="1">
      <alignment horizontal="right" vertical="center"/>
    </xf>
    <xf numFmtId="178" fontId="8" fillId="0" borderId="28" xfId="3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8" fontId="8" fillId="0" borderId="28" xfId="1" applyNumberFormat="1" applyFont="1" applyBorder="1" applyAlignment="1">
      <alignment horizontal="right" vertical="center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52" customWidth="1"/>
    <col min="2" max="5" width="21.625" style="52" customWidth="1"/>
    <col min="6" max="16384" width="9" style="52"/>
  </cols>
  <sheetData>
    <row r="1" spans="1:5" ht="21" customHeight="1" thickBot="1" x14ac:dyDescent="0.35">
      <c r="A1" s="53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57">
        <v>4163</v>
      </c>
      <c r="C3" s="58">
        <v>94.59</v>
      </c>
      <c r="D3" s="59">
        <v>1612447</v>
      </c>
      <c r="E3" s="60">
        <v>95.62</v>
      </c>
    </row>
    <row r="4" spans="1:5" ht="21" customHeight="1" x14ac:dyDescent="0.3">
      <c r="A4" s="9" t="s">
        <v>8</v>
      </c>
      <c r="B4" s="10">
        <v>10927</v>
      </c>
      <c r="C4" s="11">
        <v>84.4</v>
      </c>
      <c r="D4" s="12">
        <v>5123177</v>
      </c>
      <c r="E4" s="50">
        <v>67.41</v>
      </c>
    </row>
    <row r="5" spans="1:5" ht="21" customHeight="1" x14ac:dyDescent="0.3">
      <c r="A5" s="9" t="s">
        <v>9</v>
      </c>
      <c r="B5" s="10">
        <v>6705</v>
      </c>
      <c r="C5" s="11">
        <v>81.400000000000006</v>
      </c>
      <c r="D5" s="12">
        <v>2431116</v>
      </c>
      <c r="E5" s="50">
        <v>55.49</v>
      </c>
    </row>
    <row r="6" spans="1:5" ht="21" customHeight="1" x14ac:dyDescent="0.3">
      <c r="A6" s="9" t="s">
        <v>10</v>
      </c>
      <c r="B6" s="61">
        <v>11240</v>
      </c>
      <c r="C6" s="62">
        <v>90.24</v>
      </c>
      <c r="D6" s="63">
        <v>3705761</v>
      </c>
      <c r="E6" s="64">
        <v>68.959999999999994</v>
      </c>
    </row>
    <row r="7" spans="1:5" ht="21" customHeight="1" x14ac:dyDescent="0.3">
      <c r="A7" s="9" t="s">
        <v>23</v>
      </c>
      <c r="B7" s="10">
        <v>1588</v>
      </c>
      <c r="C7" s="11">
        <v>86.45</v>
      </c>
      <c r="D7" s="12">
        <v>355458</v>
      </c>
      <c r="E7" s="50">
        <v>63.75</v>
      </c>
    </row>
    <row r="8" spans="1:5" ht="21" customHeight="1" x14ac:dyDescent="0.3">
      <c r="A8" s="9" t="s">
        <v>24</v>
      </c>
      <c r="B8" s="61">
        <v>2455</v>
      </c>
      <c r="C8" s="62">
        <v>85.04</v>
      </c>
      <c r="D8" s="63">
        <v>970074</v>
      </c>
      <c r="E8" s="64">
        <v>62.78</v>
      </c>
    </row>
    <row r="9" spans="1:5" ht="21" customHeight="1" x14ac:dyDescent="0.3">
      <c r="A9" s="13" t="s">
        <v>11</v>
      </c>
      <c r="B9" s="65">
        <v>3228</v>
      </c>
      <c r="C9" s="66">
        <v>86.4</v>
      </c>
      <c r="D9" s="67">
        <v>779981</v>
      </c>
      <c r="E9" s="68">
        <v>59.76</v>
      </c>
    </row>
    <row r="10" spans="1:5" ht="21" customHeight="1" x14ac:dyDescent="0.3">
      <c r="A10" s="54" t="s">
        <v>2</v>
      </c>
      <c r="B10" s="69">
        <f>IF(SUM(B3:B9)=0,"",SUM(B3:B9))</f>
        <v>40306</v>
      </c>
      <c r="C10" s="83">
        <f>IF(B10="","",B10/46500*100)</f>
        <v>86.679569892473125</v>
      </c>
      <c r="D10" s="71">
        <f>IF(SUM(D3:D9)=0,"",SUM(D3:D9))</f>
        <v>14978014</v>
      </c>
      <c r="E10" s="84">
        <f>IF(D10="","",D10/22448871*100)</f>
        <v>66.720566927396931</v>
      </c>
    </row>
    <row r="11" spans="1:5" ht="21" customHeight="1" x14ac:dyDescent="0.3">
      <c r="A11" s="5" t="s">
        <v>25</v>
      </c>
      <c r="B11" s="6">
        <v>2585</v>
      </c>
      <c r="C11" s="7">
        <v>85.26</v>
      </c>
      <c r="D11" s="8">
        <v>999475</v>
      </c>
      <c r="E11" s="49">
        <v>68.349999999999994</v>
      </c>
    </row>
    <row r="12" spans="1:5" ht="21" customHeight="1" x14ac:dyDescent="0.3">
      <c r="A12" s="9" t="s">
        <v>26</v>
      </c>
      <c r="B12" s="10">
        <v>11703</v>
      </c>
      <c r="C12" s="11">
        <v>86.35</v>
      </c>
      <c r="D12" s="12">
        <v>4643124</v>
      </c>
      <c r="E12" s="50">
        <v>74.95</v>
      </c>
    </row>
    <row r="13" spans="1:5" ht="21" customHeight="1" x14ac:dyDescent="0.3">
      <c r="A13" s="9" t="s">
        <v>27</v>
      </c>
      <c r="B13" s="10">
        <v>3467</v>
      </c>
      <c r="C13" s="11">
        <v>83.38</v>
      </c>
      <c r="D13" s="12">
        <v>1172655</v>
      </c>
      <c r="E13" s="50">
        <v>56.85</v>
      </c>
    </row>
    <row r="14" spans="1:5" ht="21" customHeight="1" x14ac:dyDescent="0.3">
      <c r="A14" s="9" t="s">
        <v>28</v>
      </c>
      <c r="B14" s="10">
        <v>1825</v>
      </c>
      <c r="C14" s="11">
        <v>87.61</v>
      </c>
      <c r="D14" s="12">
        <v>762950</v>
      </c>
      <c r="E14" s="50">
        <v>71.83</v>
      </c>
    </row>
    <row r="15" spans="1:5" ht="21" customHeight="1" x14ac:dyDescent="0.3">
      <c r="A15" s="9" t="s">
        <v>29</v>
      </c>
      <c r="B15" s="10">
        <v>6143</v>
      </c>
      <c r="C15" s="11">
        <v>78.010000000000005</v>
      </c>
      <c r="D15" s="12">
        <v>3072825</v>
      </c>
      <c r="E15" s="50">
        <v>41.3</v>
      </c>
    </row>
    <row r="16" spans="1:5" ht="21" customHeight="1" x14ac:dyDescent="0.3">
      <c r="A16" s="9" t="s">
        <v>12</v>
      </c>
      <c r="B16" s="10">
        <v>925</v>
      </c>
      <c r="C16" s="11">
        <v>84.32</v>
      </c>
      <c r="D16" s="12">
        <v>359418</v>
      </c>
      <c r="E16" s="50">
        <v>46.44</v>
      </c>
    </row>
    <row r="17" spans="1:5" ht="21" customHeight="1" x14ac:dyDescent="0.3">
      <c r="A17" s="9" t="s">
        <v>13</v>
      </c>
      <c r="B17" s="61">
        <v>5155</v>
      </c>
      <c r="C17" s="62">
        <v>83.09</v>
      </c>
      <c r="D17" s="63">
        <v>1907895</v>
      </c>
      <c r="E17" s="64">
        <v>56.25</v>
      </c>
    </row>
    <row r="18" spans="1:5" ht="21" customHeight="1" x14ac:dyDescent="0.3">
      <c r="A18" s="9" t="s">
        <v>14</v>
      </c>
      <c r="B18" s="61">
        <v>1658</v>
      </c>
      <c r="C18" s="62">
        <v>89.57</v>
      </c>
      <c r="D18" s="63">
        <v>669442</v>
      </c>
      <c r="E18" s="64">
        <v>64.8</v>
      </c>
    </row>
    <row r="19" spans="1:5" ht="21" customHeight="1" x14ac:dyDescent="0.3">
      <c r="A19" s="16" t="s">
        <v>30</v>
      </c>
      <c r="B19" s="17">
        <v>934</v>
      </c>
      <c r="C19" s="18">
        <v>97.7</v>
      </c>
      <c r="D19" s="19">
        <v>433307</v>
      </c>
      <c r="E19" s="51">
        <v>113.99</v>
      </c>
    </row>
    <row r="20" spans="1:5" ht="21" customHeight="1" x14ac:dyDescent="0.3">
      <c r="A20" s="54" t="s">
        <v>3</v>
      </c>
      <c r="B20" s="69">
        <f>IF(SUM(B11:B19)=0,"",SUM(B11:B19))</f>
        <v>34395</v>
      </c>
      <c r="C20" s="83">
        <f>IF(B20="","",B20/40809*100)</f>
        <v>84.282878776740418</v>
      </c>
      <c r="D20" s="71">
        <f>IF(SUM(D11:D19)=0,"",SUM(D11:D19))</f>
        <v>14021091</v>
      </c>
      <c r="E20" s="84">
        <f>IF(D20="","",D20/23800784*100)</f>
        <v>58.910206487315705</v>
      </c>
    </row>
    <row r="21" spans="1:5" ht="21" customHeight="1" x14ac:dyDescent="0.3">
      <c r="A21" s="5" t="s">
        <v>31</v>
      </c>
      <c r="B21" s="6">
        <v>2556</v>
      </c>
      <c r="C21" s="7">
        <v>94.18</v>
      </c>
      <c r="D21" s="8">
        <v>953998</v>
      </c>
      <c r="E21" s="49">
        <v>87.65</v>
      </c>
    </row>
    <row r="22" spans="1:5" ht="21" customHeight="1" x14ac:dyDescent="0.3">
      <c r="A22" s="9" t="s">
        <v>32</v>
      </c>
      <c r="B22" s="10">
        <v>565</v>
      </c>
      <c r="C22" s="11">
        <v>94.96</v>
      </c>
      <c r="D22" s="12">
        <v>116985</v>
      </c>
      <c r="E22" s="50">
        <v>80.27</v>
      </c>
    </row>
    <row r="23" spans="1:5" ht="21" customHeight="1" x14ac:dyDescent="0.3">
      <c r="A23" s="9" t="s">
        <v>15</v>
      </c>
      <c r="B23" s="61">
        <v>16636</v>
      </c>
      <c r="C23" s="62">
        <v>89.27</v>
      </c>
      <c r="D23" s="63">
        <v>5175991</v>
      </c>
      <c r="E23" s="64">
        <v>88.86</v>
      </c>
    </row>
    <row r="24" spans="1:5" ht="21" customHeight="1" x14ac:dyDescent="0.3">
      <c r="A24" s="9" t="s">
        <v>33</v>
      </c>
      <c r="B24" s="61">
        <v>5717</v>
      </c>
      <c r="C24" s="62">
        <v>81.22</v>
      </c>
      <c r="D24" s="63">
        <v>1664760</v>
      </c>
      <c r="E24" s="64">
        <v>53.67</v>
      </c>
    </row>
    <row r="25" spans="1:5" ht="21" customHeight="1" x14ac:dyDescent="0.3">
      <c r="A25" s="9" t="s">
        <v>34</v>
      </c>
      <c r="B25" s="61">
        <v>8875</v>
      </c>
      <c r="C25" s="62">
        <v>91.63</v>
      </c>
      <c r="D25" s="63">
        <v>2472665</v>
      </c>
      <c r="E25" s="64">
        <v>80.52</v>
      </c>
    </row>
    <row r="26" spans="1:5" ht="21" customHeight="1" x14ac:dyDescent="0.3">
      <c r="A26" s="9" t="s">
        <v>35</v>
      </c>
      <c r="B26" s="61">
        <v>6011</v>
      </c>
      <c r="C26" s="62">
        <v>91.95</v>
      </c>
      <c r="D26" s="63">
        <v>1459287</v>
      </c>
      <c r="E26" s="64">
        <v>64.2</v>
      </c>
    </row>
    <row r="27" spans="1:5" ht="21" customHeight="1" x14ac:dyDescent="0.3">
      <c r="A27" s="9" t="s">
        <v>36</v>
      </c>
      <c r="B27" s="61">
        <v>18497</v>
      </c>
      <c r="C27" s="62">
        <v>86.34</v>
      </c>
      <c r="D27" s="63">
        <v>4338416</v>
      </c>
      <c r="E27" s="64">
        <v>59.66</v>
      </c>
    </row>
    <row r="28" spans="1:5" ht="21" customHeight="1" x14ac:dyDescent="0.3">
      <c r="A28" s="9" t="s">
        <v>16</v>
      </c>
      <c r="B28" s="61">
        <v>17209</v>
      </c>
      <c r="C28" s="62">
        <v>84.6</v>
      </c>
      <c r="D28" s="63">
        <v>3970954</v>
      </c>
      <c r="E28" s="64">
        <v>75.33</v>
      </c>
    </row>
    <row r="29" spans="1:5" ht="21" customHeight="1" x14ac:dyDescent="0.3">
      <c r="A29" s="9" t="s">
        <v>17</v>
      </c>
      <c r="B29" s="61">
        <v>19079</v>
      </c>
      <c r="C29" s="62">
        <v>96.91</v>
      </c>
      <c r="D29" s="63">
        <v>7361196</v>
      </c>
      <c r="E29" s="64">
        <v>102.84</v>
      </c>
    </row>
    <row r="30" spans="1:5" ht="21" customHeight="1" x14ac:dyDescent="0.3">
      <c r="A30" s="9" t="s">
        <v>37</v>
      </c>
      <c r="B30" s="61">
        <v>7371</v>
      </c>
      <c r="C30" s="62">
        <v>92.39</v>
      </c>
      <c r="D30" s="63">
        <v>1732865</v>
      </c>
      <c r="E30" s="64">
        <v>78.94</v>
      </c>
    </row>
    <row r="31" spans="1:5" ht="21" customHeight="1" x14ac:dyDescent="0.3">
      <c r="A31" s="9" t="s">
        <v>38</v>
      </c>
      <c r="B31" s="61">
        <v>6351</v>
      </c>
      <c r="C31" s="62">
        <v>82.56</v>
      </c>
      <c r="D31" s="63">
        <v>1206121</v>
      </c>
      <c r="E31" s="64">
        <v>35.729999999999997</v>
      </c>
    </row>
    <row r="32" spans="1:5" ht="21" customHeight="1" x14ac:dyDescent="0.3">
      <c r="A32" s="9" t="s">
        <v>18</v>
      </c>
      <c r="B32" s="61">
        <v>53115</v>
      </c>
      <c r="C32" s="62">
        <v>92.93</v>
      </c>
      <c r="D32" s="63">
        <v>16874063</v>
      </c>
      <c r="E32" s="64">
        <v>87.11</v>
      </c>
    </row>
    <row r="33" spans="1:5" ht="21" customHeight="1" x14ac:dyDescent="0.3">
      <c r="A33" s="13" t="s">
        <v>19</v>
      </c>
      <c r="B33" s="65">
        <v>11050</v>
      </c>
      <c r="C33" s="66">
        <v>96.02</v>
      </c>
      <c r="D33" s="67">
        <v>2487125</v>
      </c>
      <c r="E33" s="68">
        <v>75.63</v>
      </c>
    </row>
    <row r="34" spans="1:5" ht="21" customHeight="1" x14ac:dyDescent="0.3">
      <c r="A34" s="54" t="s">
        <v>4</v>
      </c>
      <c r="B34" s="69">
        <f>IF(SUM(B21:B33)=0,"",SUM(B21:B33))</f>
        <v>173032</v>
      </c>
      <c r="C34" s="83">
        <f>IF(B34="","",B34/190995*100)</f>
        <v>90.595041755019764</v>
      </c>
      <c r="D34" s="71">
        <f>IF(SUM(D21:D33)=0,"",SUM(D21:D33))</f>
        <v>49814426</v>
      </c>
      <c r="E34" s="84">
        <f>IF(D34="","",D34/63436529*100)</f>
        <v>78.526405503680692</v>
      </c>
    </row>
    <row r="35" spans="1:5" ht="21" customHeight="1" x14ac:dyDescent="0.3">
      <c r="A35" s="20" t="s">
        <v>5</v>
      </c>
      <c r="B35" s="69">
        <f xml:space="preserve"> IF(SUM(B34,B20,B10)+0=0,"",SUM(B34,B20,B10)+0)</f>
        <v>247733</v>
      </c>
      <c r="C35" s="70">
        <f>IF(B35&lt;&gt; "",IF(B36 &lt;&gt;"",B35/B36*100,""),"")</f>
        <v>89.015249511325749</v>
      </c>
      <c r="D35" s="71">
        <f xml:space="preserve"> IF(SUM(D34,D20,D10)+0=0,"",SUM(D34,D20,D10)+0)</f>
        <v>78813531</v>
      </c>
      <c r="E35" s="72">
        <f>IF(D35&lt;&gt; "",IF(D36 &lt;&gt;"",D35/D36*100,""),"")</f>
        <v>71.853653874949288</v>
      </c>
    </row>
    <row r="36" spans="1:5" ht="20.25" customHeight="1" thickBot="1" x14ac:dyDescent="0.35">
      <c r="A36" s="21" t="s">
        <v>6</v>
      </c>
      <c r="B36" s="22">
        <v>278304</v>
      </c>
      <c r="C36" s="23">
        <v>99.32</v>
      </c>
      <c r="D36" s="24">
        <v>109686184</v>
      </c>
      <c r="E36" s="46">
        <v>109.2</v>
      </c>
    </row>
    <row r="37" spans="1:5" s="56" customFormat="1" ht="21" customHeight="1" thickBot="1" x14ac:dyDescent="0.35">
      <c r="A37" s="55" t="s">
        <v>39</v>
      </c>
      <c r="B37" s="38"/>
      <c r="C37" s="39"/>
      <c r="D37" s="40"/>
      <c r="E37" s="47"/>
    </row>
    <row r="38" spans="1:5" s="56" customFormat="1" ht="21" customHeight="1" x14ac:dyDescent="0.3">
      <c r="A38" s="25" t="s">
        <v>40</v>
      </c>
      <c r="B38" s="73">
        <v>3165</v>
      </c>
      <c r="C38" s="74">
        <v>79.92</v>
      </c>
      <c r="D38" s="75">
        <v>1119549</v>
      </c>
      <c r="E38" s="76">
        <v>88.29</v>
      </c>
    </row>
    <row r="39" spans="1:5" s="56" customFormat="1" ht="21" customHeight="1" x14ac:dyDescent="0.3">
      <c r="A39" s="26" t="s">
        <v>41</v>
      </c>
      <c r="B39" s="77">
        <v>4709</v>
      </c>
      <c r="C39" s="78">
        <v>80.37</v>
      </c>
      <c r="D39" s="79">
        <v>1527795</v>
      </c>
      <c r="E39" s="80">
        <v>72.7</v>
      </c>
    </row>
    <row r="40" spans="1:5" s="56" customFormat="1" ht="21" customHeight="1" x14ac:dyDescent="0.3">
      <c r="A40" s="26" t="s">
        <v>42</v>
      </c>
      <c r="B40" s="77">
        <v>16157</v>
      </c>
      <c r="C40" s="78">
        <v>77.989999999999995</v>
      </c>
      <c r="D40" s="79">
        <v>4938796</v>
      </c>
      <c r="E40" s="80">
        <v>60.38</v>
      </c>
    </row>
    <row r="41" spans="1:5" s="56" customFormat="1" ht="21" customHeight="1" x14ac:dyDescent="0.3">
      <c r="A41" s="20" t="s">
        <v>5</v>
      </c>
      <c r="B41" s="69">
        <f>IF(SUM(B38:B40)=0,"",SUM(B38:B40))</f>
        <v>24031</v>
      </c>
      <c r="C41" s="81">
        <f>IF(B41&lt;&gt; "",IF(B42 &lt;&gt;"",B41/B42*100,""),"")</f>
        <v>78.694698234928111</v>
      </c>
      <c r="D41" s="71">
        <f>IF(SUM(D38:D40)=0,"",SUM(D38:D40))</f>
        <v>7586140</v>
      </c>
      <c r="E41" s="82">
        <f>IF(D41&lt;&gt; "",IF(D42 &lt;&gt;"",D41/D42*100,""),"")</f>
        <v>65.686251504777061</v>
      </c>
    </row>
    <row r="42" spans="1:5" s="56" customFormat="1" ht="21" customHeight="1" thickBot="1" x14ac:dyDescent="0.35">
      <c r="A42" s="33" t="s">
        <v>6</v>
      </c>
      <c r="B42" s="34">
        <v>30537</v>
      </c>
      <c r="C42" s="35">
        <v>96.79</v>
      </c>
      <c r="D42" s="36">
        <v>11549053</v>
      </c>
      <c r="E42" s="48">
        <v>107.53</v>
      </c>
    </row>
    <row r="43" spans="1:5" s="56" customFormat="1" ht="21" customHeight="1" thickBot="1" x14ac:dyDescent="0.35">
      <c r="A43" s="55" t="s">
        <v>43</v>
      </c>
      <c r="B43" s="38"/>
      <c r="C43" s="39"/>
      <c r="D43" s="40"/>
      <c r="E43" s="47"/>
    </row>
    <row r="44" spans="1:5" s="56" customFormat="1" ht="21" customHeight="1" x14ac:dyDescent="0.3">
      <c r="A44" s="41" t="s">
        <v>44</v>
      </c>
      <c r="B44" s="42"/>
      <c r="C44" s="43"/>
      <c r="D44" s="44"/>
      <c r="E44" s="45"/>
    </row>
    <row r="45" spans="1:5" s="56" customFormat="1" ht="21" customHeight="1" x14ac:dyDescent="0.3">
      <c r="A45" s="26" t="s">
        <v>41</v>
      </c>
      <c r="B45" s="27"/>
      <c r="C45" s="28"/>
      <c r="D45" s="29"/>
      <c r="E45" s="30"/>
    </row>
    <row r="46" spans="1:5" s="56" customFormat="1" ht="21" customHeight="1" x14ac:dyDescent="0.3">
      <c r="A46" s="26" t="s">
        <v>42</v>
      </c>
      <c r="B46" s="27"/>
      <c r="C46" s="28"/>
      <c r="D46" s="29"/>
      <c r="E46" s="30"/>
    </row>
    <row r="47" spans="1:5" s="56" customFormat="1" ht="21" customHeight="1" x14ac:dyDescent="0.3">
      <c r="A47" s="20" t="s">
        <v>5</v>
      </c>
      <c r="B47" s="14" t="str">
        <f>IF(SUM(B44:B46)=0,"",SUM(B44:B46))</f>
        <v/>
      </c>
      <c r="C47" s="31" t="str">
        <f>IF(B47&lt;&gt; "",IF(B48 &lt;&gt;"",B47/B48*100,""),"")</f>
        <v/>
      </c>
      <c r="D47" s="15" t="str">
        <f>IF(SUM(D44:D46)=0,"",SUM(D44:D46))</f>
        <v/>
      </c>
      <c r="E47" s="32" t="str">
        <f>IF(D47&lt;&gt; "",IF(D48 &lt;&gt;"",D47/D48*100,""),"")</f>
        <v/>
      </c>
    </row>
    <row r="48" spans="1:5" s="56" customFormat="1" ht="21" customHeight="1" thickBot="1" x14ac:dyDescent="0.35">
      <c r="A48" s="33" t="s">
        <v>6</v>
      </c>
      <c r="B48" s="34">
        <v>801</v>
      </c>
      <c r="C48" s="35"/>
      <c r="D48" s="36">
        <v>432683</v>
      </c>
      <c r="E48" s="37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2019年11月&amp;C&amp;"ＭＳ 明朝,太字"&amp;20&amp;U国際輸出航空貨物実績集計表 &lt;訂正版&gt;　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2020-01-16T05:17:23Z</cp:lastPrinted>
  <dcterms:created xsi:type="dcterms:W3CDTF">2010-01-21T06:45:20Z</dcterms:created>
  <dcterms:modified xsi:type="dcterms:W3CDTF">2020-01-19T23:56:39Z</dcterms:modified>
</cp:coreProperties>
</file>