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<sst xmlns="http://schemas.openxmlformats.org/spreadsheetml/2006/main" count="52" uniqueCount="45">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</sst>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9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4" xfId="1" applyNumberFormat="1" applyFont="1" applyBorder="1" applyAlignment="1">
      <alignment horizontal="right"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activeCell="B20" sqref="B20:E20"/>
    </sheetView>
  </sheetViews>
  <sheetFormatPr defaultRowHeight="16.5"/>
  <cols>
    <col min="1" max="1" width="32.625" style="59" customWidth="1"/>
    <col min="2" max="5" width="21.625" style="59" customWidth="1"/>
    <col min="6" max="16384" width="9" style="59"/>
  </cols>
  <sheetData>
    <row r="1" spans="1:5" ht="21" customHeight="1" thickBot="1">
      <c r="A1" s="60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3975</v>
      </c>
      <c r="C3" s="7">
        <v>104.52</v>
      </c>
      <c r="D3" s="8">
        <v>1857658</v>
      </c>
      <c r="E3" s="56">
        <v>113.04</v>
      </c>
    </row>
    <row r="4" spans="1:5" ht="21" customHeight="1">
      <c r="A4" s="9" t="s">
        <v>8</v>
      </c>
      <c r="B4" s="10">
        <v>12085</v>
      </c>
      <c r="C4" s="11">
        <v>105.89</v>
      </c>
      <c r="D4" s="12">
        <v>6877713</v>
      </c>
      <c r="E4" s="57">
        <v>117.17</v>
      </c>
    </row>
    <row r="5" spans="1:5" ht="21" customHeight="1">
      <c r="A5" s="9" t="s">
        <v>9</v>
      </c>
      <c r="B5" s="10">
        <v>7134</v>
      </c>
      <c r="C5" s="11">
        <v>103.87</v>
      </c>
      <c r="D5" s="12">
        <v>3863598</v>
      </c>
      <c r="E5" s="57">
        <v>134.61000000000001</v>
      </c>
    </row>
    <row r="6" spans="1:5" ht="21" customHeight="1">
      <c r="A6" s="9" t="s">
        <v>10</v>
      </c>
      <c r="B6" s="65">
        <v>11703</v>
      </c>
      <c r="C6" s="66">
        <v>101.71</v>
      </c>
      <c r="D6" s="67">
        <v>4396557</v>
      </c>
      <c r="E6" s="68">
        <v>114.82</v>
      </c>
    </row>
    <row r="7" spans="1:5" ht="21" customHeight="1">
      <c r="A7" s="9" t="s">
        <v>23</v>
      </c>
      <c r="B7" s="10">
        <v>1691</v>
      </c>
      <c r="C7" s="11">
        <v>103.17</v>
      </c>
      <c r="D7" s="12">
        <v>730688</v>
      </c>
      <c r="E7" s="57">
        <v>123.62</v>
      </c>
    </row>
    <row r="8" spans="1:5" ht="21" customHeight="1">
      <c r="A8" s="9" t="s">
        <v>24</v>
      </c>
      <c r="B8" s="65">
        <v>2244</v>
      </c>
      <c r="C8" s="66">
        <v>108.35</v>
      </c>
      <c r="D8" s="67">
        <v>1010860</v>
      </c>
      <c r="E8" s="68">
        <v>123.73</v>
      </c>
    </row>
    <row r="9" spans="1:5" ht="21" customHeight="1">
      <c r="A9" s="13" t="s">
        <v>11</v>
      </c>
      <c r="B9" s="69">
        <v>3481</v>
      </c>
      <c r="C9" s="70">
        <v>106.58</v>
      </c>
      <c r="D9" s="71">
        <v>1214063</v>
      </c>
      <c r="E9" s="72">
        <v>138.49</v>
      </c>
    </row>
    <row r="10" spans="1:5" ht="21" customHeight="1">
      <c r="A10" s="61" t="s">
        <v>2</v>
      </c>
      <c r="B10" s="73">
        <f>IF(SUM(B3:B9)=0,"",SUM(B3:B9))</f>
        <v>42313</v>
      </c>
      <c r="C10" s="74">
        <f>IF(B10="","",B10/40566*100)</f>
        <v>104.30656214563921</v>
      </c>
      <c r="D10" s="75">
        <f>IF(SUM(D3:D9)=0,"",SUM(D3:D9))</f>
        <v>19951137</v>
      </c>
      <c r="E10" s="76">
        <f>IF(D10="","",D10/16497166*100)</f>
        <v>120.93675362180389</v>
      </c>
    </row>
    <row r="11" spans="1:5" ht="21" customHeight="1">
      <c r="A11" s="5" t="s">
        <v>25</v>
      </c>
      <c r="B11" s="6">
        <v>2957</v>
      </c>
      <c r="C11" s="7">
        <v>112.43</v>
      </c>
      <c r="D11" s="8">
        <v>1556917</v>
      </c>
      <c r="E11" s="56">
        <v>148.87</v>
      </c>
    </row>
    <row r="12" spans="1:5" ht="21" customHeight="1">
      <c r="A12" s="9" t="s">
        <v>26</v>
      </c>
      <c r="B12" s="65">
        <v>13168</v>
      </c>
      <c r="C12" s="66">
        <v>105.83</v>
      </c>
      <c r="D12" s="67">
        <v>6464304</v>
      </c>
      <c r="E12" s="68">
        <v>119.14</v>
      </c>
    </row>
    <row r="13" spans="1:5" ht="21" customHeight="1">
      <c r="A13" s="9" t="s">
        <v>27</v>
      </c>
      <c r="B13" s="65">
        <v>4249</v>
      </c>
      <c r="C13" s="66">
        <v>108.56</v>
      </c>
      <c r="D13" s="67">
        <v>1924092</v>
      </c>
      <c r="E13" s="68">
        <v>135.22</v>
      </c>
    </row>
    <row r="14" spans="1:5" ht="21" customHeight="1">
      <c r="A14" s="9" t="s">
        <v>28</v>
      </c>
      <c r="B14" s="10">
        <v>1999</v>
      </c>
      <c r="C14" s="11">
        <v>108.88</v>
      </c>
      <c r="D14" s="12">
        <v>1032856</v>
      </c>
      <c r="E14" s="57">
        <v>131.58000000000001</v>
      </c>
    </row>
    <row r="15" spans="1:5" ht="21" customHeight="1">
      <c r="A15" s="9" t="s">
        <v>29</v>
      </c>
      <c r="B15" s="10">
        <v>7239</v>
      </c>
      <c r="C15" s="11">
        <v>116.89</v>
      </c>
      <c r="D15" s="12">
        <v>6413003</v>
      </c>
      <c r="E15" s="57">
        <v>198.23</v>
      </c>
    </row>
    <row r="16" spans="1:5" ht="21" customHeight="1">
      <c r="A16" s="9" t="s">
        <v>12</v>
      </c>
      <c r="B16" s="65">
        <v>1118</v>
      </c>
      <c r="C16" s="66">
        <v>97.13</v>
      </c>
      <c r="D16" s="67">
        <v>530427</v>
      </c>
      <c r="E16" s="68">
        <v>128.47</v>
      </c>
    </row>
    <row r="17" spans="1:5" ht="21" customHeight="1">
      <c r="A17" s="9" t="s">
        <v>13</v>
      </c>
      <c r="B17" s="65">
        <v>5761</v>
      </c>
      <c r="C17" s="66">
        <v>107.64</v>
      </c>
      <c r="D17" s="67">
        <v>2593326</v>
      </c>
      <c r="E17" s="68">
        <v>132.16999999999999</v>
      </c>
    </row>
    <row r="18" spans="1:5" ht="21" customHeight="1">
      <c r="A18" s="9" t="s">
        <v>14</v>
      </c>
      <c r="B18" s="65">
        <v>1749</v>
      </c>
      <c r="C18" s="66">
        <v>100.46</v>
      </c>
      <c r="D18" s="67">
        <v>774086</v>
      </c>
      <c r="E18" s="68">
        <v>117.14</v>
      </c>
    </row>
    <row r="19" spans="1:5" ht="21" customHeight="1">
      <c r="A19" s="16" t="s">
        <v>30</v>
      </c>
      <c r="B19" s="17">
        <v>899</v>
      </c>
      <c r="C19" s="18">
        <v>100</v>
      </c>
      <c r="D19" s="19">
        <v>375726</v>
      </c>
      <c r="E19" s="58">
        <v>97.67</v>
      </c>
    </row>
    <row r="20" spans="1:5" ht="21" customHeight="1">
      <c r="A20" s="61" t="s">
        <v>3</v>
      </c>
      <c r="B20" s="73">
        <f>IF(SUM(B11:B19)=0,"",SUM(B11:B19))</f>
        <v>39139</v>
      </c>
      <c r="C20" s="74">
        <f>IF(B20="","",B20/36159*100)</f>
        <v>108.24137835670233</v>
      </c>
      <c r="D20" s="75">
        <f>IF(SUM(D11:D19)=0,"",SUM(D11:D19))</f>
        <v>21664737</v>
      </c>
      <c r="E20" s="76">
        <f>IF(D20="","",D20/15334911*100)</f>
        <v>141.2772268453335</v>
      </c>
    </row>
    <row r="21" spans="1:5" ht="21" customHeight="1">
      <c r="A21" s="5" t="s">
        <v>31</v>
      </c>
      <c r="B21" s="6">
        <v>2354</v>
      </c>
      <c r="C21" s="7">
        <v>96.63</v>
      </c>
      <c r="D21" s="8">
        <v>765413</v>
      </c>
      <c r="E21" s="56">
        <v>99.64</v>
      </c>
    </row>
    <row r="22" spans="1:5" ht="21" customHeight="1">
      <c r="A22" s="9" t="s">
        <v>32</v>
      </c>
      <c r="B22" s="10">
        <v>555</v>
      </c>
      <c r="C22" s="11">
        <v>93.12</v>
      </c>
      <c r="D22" s="12">
        <v>123723</v>
      </c>
      <c r="E22" s="57">
        <v>99.32</v>
      </c>
    </row>
    <row r="23" spans="1:5" ht="21" customHeight="1">
      <c r="A23" s="9" t="s">
        <v>15</v>
      </c>
      <c r="B23" s="65">
        <v>14722</v>
      </c>
      <c r="C23" s="66">
        <v>76.930000000000007</v>
      </c>
      <c r="D23" s="67">
        <v>4714115</v>
      </c>
      <c r="E23" s="68">
        <v>84.47</v>
      </c>
    </row>
    <row r="24" spans="1:5" ht="21" customHeight="1">
      <c r="A24" s="9" t="s">
        <v>33</v>
      </c>
      <c r="B24" s="65">
        <v>6447</v>
      </c>
      <c r="C24" s="66">
        <v>93.12</v>
      </c>
      <c r="D24" s="67">
        <v>2006159</v>
      </c>
      <c r="E24" s="68">
        <v>99.42</v>
      </c>
    </row>
    <row r="25" spans="1:5" ht="21" customHeight="1">
      <c r="A25" s="9" t="s">
        <v>34</v>
      </c>
      <c r="B25" s="65">
        <v>9202</v>
      </c>
      <c r="C25" s="66">
        <v>88.83</v>
      </c>
      <c r="D25" s="67">
        <v>3227232</v>
      </c>
      <c r="E25" s="68">
        <v>102.59</v>
      </c>
    </row>
    <row r="26" spans="1:5" ht="21" customHeight="1">
      <c r="A26" s="9" t="s">
        <v>35</v>
      </c>
      <c r="B26" s="65">
        <v>6174</v>
      </c>
      <c r="C26" s="66">
        <v>98.82</v>
      </c>
      <c r="D26" s="67">
        <v>1750408</v>
      </c>
      <c r="E26" s="68">
        <v>100.38</v>
      </c>
    </row>
    <row r="27" spans="1:5" ht="21" customHeight="1">
      <c r="A27" s="9" t="s">
        <v>36</v>
      </c>
      <c r="B27" s="65">
        <v>20637</v>
      </c>
      <c r="C27" s="66">
        <v>102.47</v>
      </c>
      <c r="D27" s="67">
        <v>6724764</v>
      </c>
      <c r="E27" s="68">
        <v>134.79</v>
      </c>
    </row>
    <row r="28" spans="1:5" ht="21" customHeight="1">
      <c r="A28" s="9" t="s">
        <v>16</v>
      </c>
      <c r="B28" s="65">
        <v>19254</v>
      </c>
      <c r="C28" s="66">
        <v>92.24</v>
      </c>
      <c r="D28" s="67">
        <v>5210188</v>
      </c>
      <c r="E28" s="68">
        <v>91.68</v>
      </c>
    </row>
    <row r="29" spans="1:5" ht="21" customHeight="1">
      <c r="A29" s="9" t="s">
        <v>17</v>
      </c>
      <c r="B29" s="65">
        <v>17510</v>
      </c>
      <c r="C29" s="66">
        <v>91.76</v>
      </c>
      <c r="D29" s="67">
        <v>6576780</v>
      </c>
      <c r="E29" s="68">
        <v>86.08</v>
      </c>
    </row>
    <row r="30" spans="1:5" ht="21" customHeight="1">
      <c r="A30" s="9" t="s">
        <v>37</v>
      </c>
      <c r="B30" s="65">
        <v>8452</v>
      </c>
      <c r="C30" s="66">
        <v>121.56</v>
      </c>
      <c r="D30" s="67">
        <v>2565345</v>
      </c>
      <c r="E30" s="68">
        <v>151.32</v>
      </c>
    </row>
    <row r="31" spans="1:5" ht="21" customHeight="1">
      <c r="A31" s="9" t="s">
        <v>38</v>
      </c>
      <c r="B31" s="65">
        <v>7452</v>
      </c>
      <c r="C31" s="66">
        <v>128.46</v>
      </c>
      <c r="D31" s="67">
        <v>2462756</v>
      </c>
      <c r="E31" s="68">
        <v>137.77000000000001</v>
      </c>
    </row>
    <row r="32" spans="1:5" ht="21" customHeight="1">
      <c r="A32" s="9" t="s">
        <v>18</v>
      </c>
      <c r="B32" s="65">
        <v>45769</v>
      </c>
      <c r="C32" s="66">
        <v>86.25</v>
      </c>
      <c r="D32" s="67">
        <v>18434179</v>
      </c>
      <c r="E32" s="68">
        <v>107.22</v>
      </c>
    </row>
    <row r="33" spans="1:5" ht="21" customHeight="1">
      <c r="A33" s="13" t="s">
        <v>19</v>
      </c>
      <c r="B33" s="69">
        <v>8566</v>
      </c>
      <c r="C33" s="70">
        <v>93.8</v>
      </c>
      <c r="D33" s="71">
        <v>2426084</v>
      </c>
      <c r="E33" s="72">
        <v>111.44</v>
      </c>
    </row>
    <row r="34" spans="1:5" ht="21" customHeight="1">
      <c r="A34" s="61" t="s">
        <v>4</v>
      </c>
      <c r="B34" s="73">
        <f>IF(SUM(B21:B33)=0,"",SUM(B21:B33))</f>
        <v>167094</v>
      </c>
      <c r="C34" s="74">
        <f>IF(B34="","",B34/180746*100)</f>
        <v>92.44685912827947</v>
      </c>
      <c r="D34" s="75">
        <f>IF(SUM(D21:D33)=0,"",SUM(D21:D33))</f>
        <v>56987146</v>
      </c>
      <c r="E34" s="76">
        <f>IF(D34="","",D34/54545782*100)</f>
        <v>104.47580713023785</v>
      </c>
    </row>
    <row r="35" spans="1:5" ht="21" customHeight="1">
      <c r="A35" s="20" t="s">
        <v>5</v>
      </c>
      <c r="B35" s="73">
        <f xml:space="preserve"> IF(SUM(B34,B20,B10)+0=0,"",SUM(B34,B20,B10)+0)</f>
        <v>248546</v>
      </c>
      <c r="C35" s="77">
        <f>IF(B35&lt;&gt; "",IF(B36 &lt;&gt;"",B35/B36*100,""),"")</f>
        <v>96.533590190739929</v>
      </c>
      <c r="D35" s="75">
        <f xml:space="preserve"> IF(SUM(D34,D20,D10)+0=0,"",SUM(D34,D20,D10)+0)</f>
        <v>98603020</v>
      </c>
      <c r="E35" s="78">
        <f>IF(D35&lt;&gt; "",IF(D36 &lt;&gt;"",D35/D36*100,""),"")</f>
        <v>114.15311879864956</v>
      </c>
    </row>
    <row r="36" spans="1:5" ht="20.25" customHeight="1" thickBot="1">
      <c r="A36" s="21" t="s">
        <v>6</v>
      </c>
      <c r="B36" s="22">
        <v>257471</v>
      </c>
      <c r="C36" s="23">
        <v>112.07</v>
      </c>
      <c r="D36" s="24">
        <v>86377859</v>
      </c>
      <c r="E36" s="50">
        <v>124.51</v>
      </c>
    </row>
    <row r="37" spans="1:5" s="63" customFormat="1" ht="21" customHeight="1" thickBot="1">
      <c r="A37" s="62" t="s">
        <v>39</v>
      </c>
      <c r="B37" s="41"/>
      <c r="C37" s="42"/>
      <c r="D37" s="43"/>
      <c r="E37" s="51"/>
    </row>
    <row r="38" spans="1:5" s="63" customFormat="1" ht="21" customHeight="1">
      <c r="A38" s="25" t="s">
        <v>40</v>
      </c>
      <c r="B38" s="26">
        <v>3089</v>
      </c>
      <c r="C38" s="27">
        <v>110.64</v>
      </c>
      <c r="D38" s="28">
        <v>976225</v>
      </c>
      <c r="E38" s="52">
        <v>131.87</v>
      </c>
    </row>
    <row r="39" spans="1:5" s="63" customFormat="1" ht="21" customHeight="1">
      <c r="A39" s="29" t="s">
        <v>41</v>
      </c>
      <c r="B39" s="30">
        <v>4909</v>
      </c>
      <c r="C39" s="31">
        <v>89.91</v>
      </c>
      <c r="D39" s="32">
        <v>1545289</v>
      </c>
      <c r="E39" s="53">
        <v>109.67</v>
      </c>
    </row>
    <row r="40" spans="1:5" s="63" customFormat="1" ht="21" customHeight="1">
      <c r="A40" s="29" t="s">
        <v>42</v>
      </c>
      <c r="B40" s="30">
        <v>14214</v>
      </c>
      <c r="C40" s="31">
        <v>98.85</v>
      </c>
      <c r="D40" s="32">
        <v>4709991</v>
      </c>
      <c r="E40" s="53">
        <v>134.22</v>
      </c>
    </row>
    <row r="41" spans="1:5" s="63" customFormat="1" ht="21" customHeight="1">
      <c r="A41" s="20" t="s">
        <v>5</v>
      </c>
      <c r="B41" s="14">
        <f>IF(SUM(B38:B40)=0,"",SUM(B38:B40))</f>
        <v>22212</v>
      </c>
      <c r="C41" s="34">
        <f>IF(B41&lt;&gt; "",IF(B42 &lt;&gt;"",B41/B42*100,""),"")</f>
        <v>98.144220572640506</v>
      </c>
      <c r="D41" s="15">
        <f>IF(SUM(D38:D40)=0,"",SUM(D38:D40))</f>
        <v>7231505</v>
      </c>
      <c r="E41" s="54">
        <f>IF(D41&lt;&gt; "",IF(D42 &lt;&gt;"",D41/D42*100,""),"")</f>
        <v>127.79868138502111</v>
      </c>
    </row>
    <row r="42" spans="1:5" s="63" customFormat="1" ht="21" customHeight="1" thickBot="1">
      <c r="A42" s="36" t="s">
        <v>6</v>
      </c>
      <c r="B42" s="37">
        <v>22632</v>
      </c>
      <c r="C42" s="38">
        <v>106.13</v>
      </c>
      <c r="D42" s="39">
        <v>5658513</v>
      </c>
      <c r="E42" s="55">
        <v>105.53</v>
      </c>
    </row>
    <row r="43" spans="1:5" s="63" customFormat="1" ht="21" customHeight="1" thickBot="1">
      <c r="A43" s="62" t="s">
        <v>43</v>
      </c>
      <c r="B43" s="41"/>
      <c r="C43" s="42"/>
      <c r="D43" s="43"/>
      <c r="E43" s="51"/>
    </row>
    <row r="44" spans="1:5" s="63" customFormat="1" ht="21" customHeight="1">
      <c r="A44" s="44" t="s">
        <v>44</v>
      </c>
      <c r="B44" s="45"/>
      <c r="C44" s="46"/>
      <c r="D44" s="47"/>
      <c r="E44" s="48"/>
    </row>
    <row r="45" spans="1:5" s="63" customFormat="1" ht="21" customHeight="1">
      <c r="A45" s="29" t="s">
        <v>41</v>
      </c>
      <c r="B45" s="30">
        <v>3</v>
      </c>
      <c r="C45" s="31">
        <v>300</v>
      </c>
      <c r="D45" s="32">
        <v>292014</v>
      </c>
      <c r="E45" s="33">
        <v>256152.63</v>
      </c>
    </row>
    <row r="46" spans="1:5" s="63" customFormat="1" ht="21" customHeight="1">
      <c r="A46" s="29" t="s">
        <v>42</v>
      </c>
      <c r="B46" s="30"/>
      <c r="C46" s="31"/>
      <c r="D46" s="32"/>
      <c r="E46" s="33"/>
    </row>
    <row r="47" spans="1:5" s="63" customFormat="1" ht="21" customHeight="1">
      <c r="A47" s="20" t="s">
        <v>5</v>
      </c>
      <c r="B47" s="14">
        <f>IF(SUM(B44:B46)=0,"",SUM(B44:B46))</f>
        <v>3</v>
      </c>
      <c r="C47" s="34">
        <f>IF(B47&lt;&gt; "",IF(B48 &lt;&gt;"",B47/B48*100,""),"")</f>
        <v>100</v>
      </c>
      <c r="D47" s="15">
        <f>IF(SUM(D44:D46)=0,"",SUM(D44:D46))</f>
        <v>292014</v>
      </c>
      <c r="E47" s="35">
        <f>IF(D47&lt;&gt; "",IF(D48 &lt;&gt;"",D47/D48*100,""),"")</f>
        <v>22172.665148063781</v>
      </c>
    </row>
    <row r="48" spans="1:5" s="63" customFormat="1" ht="21" customHeight="1" thickBot="1">
      <c r="A48" s="36" t="s">
        <v>6</v>
      </c>
      <c r="B48" s="37">
        <v>3</v>
      </c>
      <c r="C48" s="38"/>
      <c r="D48" s="39">
        <v>1317</v>
      </c>
      <c r="E48" s="40"/>
    </row>
    <row r="50" spans="1:5" ht="18" customHeight="1">
      <c r="A50" s="49"/>
      <c r="B50" s="64"/>
      <c r="C50" s="64"/>
      <c r="D50" s="64"/>
      <c r="E50" s="64"/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2018年02月&amp;C&amp;"ＭＳ 明朝,太字"&amp;20&amp;U国際輸出航空貨物実績集計表＜訂正版＞&amp;R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2018-04-18T00:30:26Z</cp:lastPrinted>
  <dcterms:created xsi:type="dcterms:W3CDTF">2010-01-21T06:45:20Z</dcterms:created>
  <dcterms:modified xsi:type="dcterms:W3CDTF">2018-04-23T02:55:42Z</dcterms:modified>
</cp:coreProperties>
</file>