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7\Desktop\"/>
    </mc:Choice>
  </mc:AlternateContent>
  <bookViews>
    <workbookView xWindow="360" yWindow="30" windowWidth="10635" windowHeight="6975"/>
  </bookViews>
  <sheets>
    <sheet name="C01" sheetId="1" r:id="rId1"/>
  </sheets>
  <definedNames>
    <definedName name="rf">"ラベル 12"</definedName>
  </definedNames>
  <calcPr calcId="162913" refMode="R1C1"/>
</workbook>
</file>

<file path=xl/calcChain.xml><?xml version="1.0" encoding="utf-8"?>
<calcChain xmlns="http://schemas.openxmlformats.org/spreadsheetml/2006/main">
  <c r="B10" i="1" l="1"/>
  <c r="C10" i="1" s="1"/>
  <c r="D10" i="1"/>
  <c r="E10" i="1" s="1"/>
  <c r="B20" i="1"/>
  <c r="C20" i="1" s="1"/>
  <c r="D20" i="1"/>
  <c r="E20" i="1" s="1"/>
  <c r="B34" i="1"/>
  <c r="C34" i="1" s="1"/>
  <c r="D34" i="1"/>
  <c r="E34" i="1" s="1"/>
  <c r="B41" i="1"/>
  <c r="C41" i="1" s="1"/>
  <c r="D41" i="1"/>
  <c r="E41" i="1" s="1"/>
  <c r="B47" i="1"/>
  <c r="C47" i="1" s="1"/>
  <c r="D47" i="1"/>
  <c r="E47" i="1" s="1"/>
  <c r="D35" i="1" l="1"/>
  <c r="E35" i="1" s="1"/>
  <c r="B35" i="1"/>
  <c r="C35" i="1" s="1"/>
</calcChain>
</file>

<file path=xl/sharedStrings.xml><?xml version="1.0" encoding="utf-8"?>
<sst xmlns="http://schemas.openxmlformats.org/spreadsheetml/2006/main" count="52" uniqueCount="45">
  <si>
    <t>件数</t>
  </si>
  <si>
    <t>重量（ｋｇ）</t>
  </si>
  <si>
    <t>TC-1 TOTAL:</t>
  </si>
  <si>
    <t>TC-2 TOTAL:</t>
  </si>
  <si>
    <t>TC-3 TOTAL:</t>
  </si>
  <si>
    <t>合　計</t>
  </si>
  <si>
    <t>前年同期</t>
  </si>
  <si>
    <t>アメリカ北東部</t>
    <rPh sb="4" eb="6">
      <t>ホクトウ</t>
    </rPh>
    <rPh sb="6" eb="7">
      <t>ブ</t>
    </rPh>
    <phoneticPr fontId="4"/>
  </si>
  <si>
    <t>アメリカ中西部</t>
    <rPh sb="4" eb="7">
      <t>チュウセイブ</t>
    </rPh>
    <phoneticPr fontId="4"/>
  </si>
  <si>
    <t>アメリカ南部</t>
    <rPh sb="4" eb="6">
      <t>ナンブ</t>
    </rPh>
    <phoneticPr fontId="4"/>
  </si>
  <si>
    <t>アメリカ西部</t>
    <rPh sb="4" eb="6">
      <t>セイブ</t>
    </rPh>
    <phoneticPr fontId="4"/>
  </si>
  <si>
    <t>その他南米地区</t>
    <rPh sb="2" eb="3">
      <t>タ</t>
    </rPh>
    <rPh sb="3" eb="5">
      <t>ナンベイ</t>
    </rPh>
    <rPh sb="5" eb="7">
      <t>チク</t>
    </rPh>
    <phoneticPr fontId="4"/>
  </si>
  <si>
    <t>北欧４カ国</t>
    <rPh sb="0" eb="2">
      <t>ホクオウ</t>
    </rPh>
    <rPh sb="4" eb="5">
      <t>コク</t>
    </rPh>
    <phoneticPr fontId="4"/>
  </si>
  <si>
    <t>その他のヨーロッパ地区</t>
    <rPh sb="2" eb="3">
      <t>タ</t>
    </rPh>
    <rPh sb="9" eb="11">
      <t>チク</t>
    </rPh>
    <phoneticPr fontId="4"/>
  </si>
  <si>
    <t>中近東</t>
    <rPh sb="0" eb="3">
      <t>チュウキントウ</t>
    </rPh>
    <phoneticPr fontId="4"/>
  </si>
  <si>
    <t>香港</t>
    <rPh sb="0" eb="2">
      <t>ホンコン</t>
    </rPh>
    <phoneticPr fontId="4"/>
  </si>
  <si>
    <t>大韓民国</t>
    <rPh sb="0" eb="4">
      <t>ダイカンミンコク</t>
    </rPh>
    <phoneticPr fontId="4"/>
  </si>
  <si>
    <t>台湾</t>
    <rPh sb="0" eb="1">
      <t>ダイ</t>
    </rPh>
    <rPh sb="1" eb="2">
      <t>ワン</t>
    </rPh>
    <phoneticPr fontId="4"/>
  </si>
  <si>
    <t>中華人民共和国</t>
    <rPh sb="0" eb="2">
      <t>チュウカ</t>
    </rPh>
    <rPh sb="2" eb="4">
      <t>ジンミン</t>
    </rPh>
    <rPh sb="4" eb="6">
      <t>キョウワ</t>
    </rPh>
    <rPh sb="6" eb="7">
      <t>コク</t>
    </rPh>
    <phoneticPr fontId="4"/>
  </si>
  <si>
    <t>その他アジア</t>
    <rPh sb="2" eb="3">
      <t>タ</t>
    </rPh>
    <phoneticPr fontId="4"/>
  </si>
  <si>
    <r>
      <t>1.</t>
    </r>
    <r>
      <rPr>
        <sz val="12"/>
        <rFont val="ＭＳ 明朝"/>
        <family val="1"/>
        <charset val="128"/>
      </rPr>
      <t>混載貨物</t>
    </r>
    <rPh sb="2" eb="4">
      <t>コンサイ</t>
    </rPh>
    <rPh sb="4" eb="6">
      <t>カモツ</t>
    </rPh>
    <phoneticPr fontId="4"/>
  </si>
  <si>
    <t>仕向地</t>
    <phoneticPr fontId="4"/>
  </si>
  <si>
    <r>
      <t>対前年比</t>
    </r>
    <r>
      <rPr>
        <sz val="11"/>
        <rFont val="Arial Narrow"/>
        <family val="2"/>
      </rPr>
      <t>(%)</t>
    </r>
  </si>
  <si>
    <t>カナダ</t>
    <phoneticPr fontId="4"/>
  </si>
  <si>
    <t>メキシコ</t>
    <phoneticPr fontId="4"/>
  </si>
  <si>
    <t>フランス</t>
    <phoneticPr fontId="4"/>
  </si>
  <si>
    <t>ドイツ</t>
    <phoneticPr fontId="4"/>
  </si>
  <si>
    <t>イギリス</t>
    <phoneticPr fontId="4"/>
  </si>
  <si>
    <t>イタリア</t>
    <phoneticPr fontId="4"/>
  </si>
  <si>
    <t>ﾍﾞﾙｷﾞｰ、ｵﾗﾝﾀﾞ、ﾙｸｾﾝﾌﾞﾙｸ</t>
    <phoneticPr fontId="4"/>
  </si>
  <si>
    <t>アフリカ</t>
    <phoneticPr fontId="4"/>
  </si>
  <si>
    <t>オーストラリア</t>
    <phoneticPr fontId="4"/>
  </si>
  <si>
    <t>ニュージーランド</t>
    <phoneticPr fontId="4"/>
  </si>
  <si>
    <t>フィリピン</t>
    <phoneticPr fontId="4"/>
  </si>
  <si>
    <t>シンガポール</t>
    <phoneticPr fontId="4"/>
  </si>
  <si>
    <t>マレーシア</t>
    <phoneticPr fontId="4"/>
  </si>
  <si>
    <t>タイ</t>
    <phoneticPr fontId="4"/>
  </si>
  <si>
    <t>インド</t>
    <phoneticPr fontId="4"/>
  </si>
  <si>
    <t>インドネシア</t>
    <phoneticPr fontId="4"/>
  </si>
  <si>
    <r>
      <t>2.</t>
    </r>
    <r>
      <rPr>
        <sz val="12"/>
        <rFont val="ＭＳ 明朝"/>
        <family val="1"/>
        <charset val="128"/>
      </rPr>
      <t>直送貨物</t>
    </r>
    <rPh sb="2" eb="4">
      <t>チョクソウ</t>
    </rPh>
    <rPh sb="4" eb="6">
      <t>カモツ</t>
    </rPh>
    <phoneticPr fontId="4"/>
  </si>
  <si>
    <r>
      <t>直送　　　</t>
    </r>
    <r>
      <rPr>
        <sz val="11"/>
        <rFont val="Arial Narrow"/>
        <family val="2"/>
      </rPr>
      <t xml:space="preserve"> TC-1</t>
    </r>
  </si>
  <si>
    <r>
      <t>　　　　　</t>
    </r>
    <r>
      <rPr>
        <sz val="11"/>
        <rFont val="Arial Narrow"/>
        <family val="2"/>
      </rPr>
      <t xml:space="preserve"> TC-2</t>
    </r>
  </si>
  <si>
    <r>
      <t>　　　　　</t>
    </r>
    <r>
      <rPr>
        <sz val="11"/>
        <rFont val="Arial Narrow"/>
        <family val="2"/>
      </rPr>
      <t xml:space="preserve"> TC-3</t>
    </r>
  </si>
  <si>
    <r>
      <t>3.</t>
    </r>
    <r>
      <rPr>
        <sz val="12"/>
        <rFont val="ＭＳ 明朝"/>
        <family val="1"/>
        <charset val="128"/>
      </rPr>
      <t>チャーター貨物</t>
    </r>
    <rPh sb="7" eb="9">
      <t>カモツ</t>
    </rPh>
    <phoneticPr fontId="4"/>
  </si>
  <si>
    <r>
      <t>チャーター</t>
    </r>
    <r>
      <rPr>
        <sz val="11"/>
        <rFont val="Arial Narrow"/>
        <family val="2"/>
      </rPr>
      <t xml:space="preserve"> TC-1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</si>
</sst>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_ "/>
    <numFmt numFmtId="178" formatCode="0.00_ "/>
  </numFmts>
  <fonts count="8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Arial Narrow"/>
      <family val="2"/>
    </font>
    <font>
      <sz val="6"/>
      <name val="ＭＳ Ｐゴシック"/>
      <family val="3"/>
      <charset val="128"/>
    </font>
    <font>
      <sz val="11"/>
      <color indexed="8"/>
      <name val="Arial Narrow"/>
      <family val="2"/>
    </font>
    <font>
      <sz val="12"/>
      <name val="ＭＳ 明朝"/>
      <family val="1"/>
      <charset val="128"/>
    </font>
    <font>
      <sz val="12"/>
      <name val="Arial Narrow"/>
      <family val="2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1">
    <xf numFmtId="0" fontId="0" fillId="0" borderId="0" xfId="0"/>
    <xf numFmtId="0" fontId="2" fillId="0" borderId="1" xfId="1" applyFont="1" applyBorder="1" applyAlignment="1">
      <alignment horizontal="centerContinuous" vertical="center"/>
    </xf>
    <xf numFmtId="0" fontId="2" fillId="0" borderId="2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5" xfId="1" applyFont="1" applyBorder="1" applyAlignment="1">
      <alignment horizontal="left" vertical="center"/>
    </xf>
    <xf numFmtId="176" fontId="3" fillId="0" borderId="6" xfId="1" applyNumberFormat="1" applyFont="1" applyBorder="1" applyAlignment="1">
      <alignment horizontal="right" vertical="center"/>
    </xf>
    <xf numFmtId="178" fontId="3" fillId="0" borderId="7" xfId="1" applyNumberFormat="1" applyFont="1" applyBorder="1" applyAlignment="1">
      <alignment vertical="center"/>
    </xf>
    <xf numFmtId="177" fontId="3" fillId="0" borderId="6" xfId="1" applyNumberFormat="1" applyFont="1" applyBorder="1" applyAlignment="1">
      <alignment horizontal="right" vertical="center"/>
    </xf>
    <xf numFmtId="0" fontId="2" fillId="0" borderId="8" xfId="1" applyFont="1" applyBorder="1" applyAlignment="1">
      <alignment horizontal="left" vertical="center"/>
    </xf>
    <xf numFmtId="176" fontId="3" fillId="0" borderId="9" xfId="1" applyNumberFormat="1" applyFont="1" applyBorder="1" applyAlignment="1">
      <alignment horizontal="right" vertical="center"/>
    </xf>
    <xf numFmtId="178" fontId="3" fillId="0" borderId="10" xfId="1" applyNumberFormat="1" applyFont="1" applyBorder="1" applyAlignment="1">
      <alignment vertical="center"/>
    </xf>
    <xf numFmtId="177" fontId="3" fillId="0" borderId="9" xfId="1" applyNumberFormat="1" applyFont="1" applyBorder="1" applyAlignment="1">
      <alignment horizontal="right" vertical="center"/>
    </xf>
    <xf numFmtId="0" fontId="2" fillId="0" borderId="11" xfId="1" applyFont="1" applyBorder="1" applyAlignment="1">
      <alignment horizontal="left" vertical="center"/>
    </xf>
    <xf numFmtId="176" fontId="3" fillId="0" borderId="12" xfId="1" applyNumberFormat="1" applyFont="1" applyBorder="1" applyAlignment="1">
      <alignment horizontal="right" vertical="center"/>
    </xf>
    <xf numFmtId="178" fontId="3" fillId="0" borderId="13" xfId="1" applyNumberFormat="1" applyFont="1" applyBorder="1" applyAlignment="1">
      <alignment vertical="center"/>
    </xf>
    <xf numFmtId="177" fontId="3" fillId="0" borderId="12" xfId="1" applyNumberFormat="1" applyFont="1" applyBorder="1" applyAlignment="1">
      <alignment horizontal="right" vertical="center"/>
    </xf>
    <xf numFmtId="176" fontId="3" fillId="0" borderId="14" xfId="1" applyNumberFormat="1" applyFont="1" applyBorder="1" applyAlignment="1">
      <alignment horizontal="right" vertical="center"/>
    </xf>
    <xf numFmtId="178" fontId="3" fillId="0" borderId="15" xfId="1" applyNumberFormat="1" applyFont="1" applyBorder="1" applyAlignment="1">
      <alignment vertical="center"/>
    </xf>
    <xf numFmtId="177" fontId="3" fillId="0" borderId="14" xfId="1" applyNumberFormat="1" applyFont="1" applyBorder="1" applyAlignment="1">
      <alignment horizontal="right" vertical="center"/>
    </xf>
    <xf numFmtId="0" fontId="2" fillId="0" borderId="16" xfId="1" applyFont="1" applyBorder="1" applyAlignment="1">
      <alignment horizontal="left" vertical="center"/>
    </xf>
    <xf numFmtId="176" fontId="3" fillId="0" borderId="17" xfId="1" applyNumberFormat="1" applyFont="1" applyBorder="1" applyAlignment="1">
      <alignment horizontal="right" vertical="center"/>
    </xf>
    <xf numFmtId="178" fontId="3" fillId="0" borderId="18" xfId="1" applyNumberFormat="1" applyFont="1" applyBorder="1" applyAlignment="1">
      <alignment vertical="center"/>
    </xf>
    <xf numFmtId="177" fontId="3" fillId="0" borderId="17" xfId="1" applyNumberFormat="1" applyFont="1" applyBorder="1" applyAlignment="1">
      <alignment horizontal="right" vertical="center"/>
    </xf>
    <xf numFmtId="0" fontId="2" fillId="0" borderId="19" xfId="1" applyFont="1" applyBorder="1" applyAlignment="1">
      <alignment horizontal="centerContinuous" vertical="center"/>
    </xf>
    <xf numFmtId="178" fontId="3" fillId="0" borderId="20" xfId="2" applyNumberFormat="1" applyFont="1" applyBorder="1"/>
    <xf numFmtId="0" fontId="2" fillId="0" borderId="21" xfId="1" applyFont="1" applyBorder="1" applyAlignment="1">
      <alignment horizontal="centerContinuous" vertical="center"/>
    </xf>
    <xf numFmtId="176" fontId="3" fillId="0" borderId="22" xfId="1" applyNumberFormat="1" applyFont="1" applyBorder="1"/>
    <xf numFmtId="178" fontId="3" fillId="0" borderId="23" xfId="1" applyNumberFormat="1" applyFont="1" applyBorder="1"/>
    <xf numFmtId="177" fontId="3" fillId="0" borderId="22" xfId="1" applyNumberFormat="1" applyFont="1" applyBorder="1"/>
    <xf numFmtId="0" fontId="2" fillId="0" borderId="24" xfId="3" applyFont="1" applyBorder="1" applyAlignment="1">
      <alignment horizontal="left" vertical="center"/>
    </xf>
    <xf numFmtId="176" fontId="3" fillId="0" borderId="25" xfId="3" applyNumberFormat="1" applyFont="1" applyBorder="1" applyAlignment="1">
      <alignment horizontal="right" vertical="center"/>
    </xf>
    <xf numFmtId="178" fontId="3" fillId="0" borderId="26" xfId="3" applyNumberFormat="1" applyFont="1" applyBorder="1" applyAlignment="1">
      <alignment horizontal="right" vertical="center"/>
    </xf>
    <xf numFmtId="177" fontId="3" fillId="0" borderId="25" xfId="3" applyNumberFormat="1" applyFont="1" applyBorder="1" applyAlignment="1">
      <alignment horizontal="right" vertical="center"/>
    </xf>
    <xf numFmtId="0" fontId="2" fillId="0" borderId="8" xfId="3" applyFont="1" applyBorder="1" applyAlignment="1">
      <alignment horizontal="left" vertical="center"/>
    </xf>
    <xf numFmtId="176" fontId="3" fillId="0" borderId="9" xfId="3" applyNumberFormat="1" applyFont="1" applyBorder="1" applyAlignment="1">
      <alignment horizontal="right" vertical="center"/>
    </xf>
    <xf numFmtId="178" fontId="3" fillId="0" borderId="10" xfId="3" applyNumberFormat="1" applyFont="1" applyBorder="1" applyAlignment="1">
      <alignment horizontal="right" vertical="center"/>
    </xf>
    <xf numFmtId="177" fontId="3" fillId="0" borderId="9" xfId="3" applyNumberFormat="1" applyFont="1" applyBorder="1" applyAlignment="1">
      <alignment horizontal="right" vertical="center"/>
    </xf>
    <xf numFmtId="178" fontId="3" fillId="0" borderId="27" xfId="3" applyNumberFormat="1" applyFont="1" applyBorder="1" applyAlignment="1">
      <alignment horizontal="right" vertical="center"/>
    </xf>
    <xf numFmtId="178" fontId="3" fillId="0" borderId="15" xfId="3" applyNumberFormat="1" applyFont="1" applyBorder="1" applyAlignment="1">
      <alignment horizontal="right" vertical="center"/>
    </xf>
    <xf numFmtId="178" fontId="3" fillId="0" borderId="28" xfId="3" applyNumberFormat="1" applyFont="1" applyBorder="1" applyAlignment="1">
      <alignment horizontal="right" vertical="center"/>
    </xf>
    <xf numFmtId="0" fontId="2" fillId="0" borderId="21" xfId="3" applyFont="1" applyBorder="1" applyAlignment="1">
      <alignment horizontal="center" vertical="center"/>
    </xf>
    <xf numFmtId="176" fontId="3" fillId="0" borderId="22" xfId="3" applyNumberFormat="1" applyFont="1" applyBorder="1" applyAlignment="1">
      <alignment horizontal="right" vertical="center"/>
    </xf>
    <xf numFmtId="178" fontId="3" fillId="0" borderId="23" xfId="3" applyNumberFormat="1" applyFont="1" applyBorder="1" applyAlignment="1">
      <alignment horizontal="right" vertical="center"/>
    </xf>
    <xf numFmtId="177" fontId="3" fillId="0" borderId="22" xfId="3" applyNumberFormat="1" applyFont="1" applyBorder="1" applyAlignment="1">
      <alignment horizontal="right" vertical="center"/>
    </xf>
    <xf numFmtId="178" fontId="3" fillId="0" borderId="29" xfId="3" applyNumberFormat="1" applyFont="1" applyBorder="1" applyAlignment="1">
      <alignment horizontal="right" vertical="center"/>
    </xf>
    <xf numFmtId="176" fontId="3" fillId="0" borderId="30" xfId="3" applyNumberFormat="1" applyFont="1" applyBorder="1" applyAlignment="1">
      <alignment horizontal="right" vertical="center"/>
    </xf>
    <xf numFmtId="178" fontId="3" fillId="0" borderId="30" xfId="3" applyNumberFormat="1" applyFont="1" applyBorder="1" applyAlignment="1">
      <alignment horizontal="right" vertical="center"/>
    </xf>
    <xf numFmtId="177" fontId="3" fillId="0" borderId="30" xfId="3" applyNumberFormat="1" applyFont="1" applyBorder="1" applyAlignment="1">
      <alignment horizontal="right" vertical="center"/>
    </xf>
    <xf numFmtId="0" fontId="2" fillId="0" borderId="31" xfId="3" applyFont="1" applyBorder="1" applyAlignment="1">
      <alignment horizontal="left" vertical="center"/>
    </xf>
    <xf numFmtId="176" fontId="3" fillId="0" borderId="32" xfId="3" applyNumberFormat="1" applyFont="1" applyBorder="1" applyAlignment="1">
      <alignment horizontal="right" vertical="center"/>
    </xf>
    <xf numFmtId="178" fontId="3" fillId="0" borderId="20" xfId="3" applyNumberFormat="1" applyFont="1" applyBorder="1" applyAlignment="1">
      <alignment horizontal="right" vertical="center"/>
    </xf>
    <xf numFmtId="177" fontId="3" fillId="0" borderId="32" xfId="3" applyNumberFormat="1" applyFont="1" applyBorder="1" applyAlignment="1">
      <alignment horizontal="right" vertical="center"/>
    </xf>
    <xf numFmtId="178" fontId="3" fillId="0" borderId="33" xfId="3" applyNumberFormat="1" applyFont="1" applyBorder="1" applyAlignment="1">
      <alignment horizontal="right" vertical="center"/>
    </xf>
    <xf numFmtId="178" fontId="5" fillId="0" borderId="29" xfId="1" applyNumberFormat="1" applyFont="1" applyBorder="1"/>
    <xf numFmtId="178" fontId="5" fillId="0" borderId="30" xfId="3" applyNumberFormat="1" applyFont="1" applyBorder="1" applyAlignment="1">
      <alignment horizontal="right" vertical="center"/>
    </xf>
    <xf numFmtId="178" fontId="5" fillId="0" borderId="34" xfId="3" applyNumberFormat="1" applyFont="1" applyBorder="1" applyAlignment="1">
      <alignment horizontal="right" vertical="center"/>
    </xf>
    <xf numFmtId="178" fontId="5" fillId="0" borderId="27" xfId="3" applyNumberFormat="1" applyFont="1" applyBorder="1" applyAlignment="1">
      <alignment horizontal="right" vertical="center"/>
    </xf>
    <xf numFmtId="178" fontId="5" fillId="0" borderId="28" xfId="3" applyNumberFormat="1" applyFont="1" applyBorder="1" applyAlignment="1">
      <alignment horizontal="right" vertical="center"/>
    </xf>
    <xf numFmtId="178" fontId="5" fillId="0" borderId="29" xfId="3" applyNumberFormat="1" applyFont="1" applyBorder="1" applyAlignment="1">
      <alignment horizontal="right" vertical="center"/>
    </xf>
    <xf numFmtId="178" fontId="5" fillId="0" borderId="35" xfId="1" applyNumberFormat="1" applyFont="1" applyBorder="1" applyAlignment="1">
      <alignment horizontal="right" vertical="center"/>
    </xf>
    <xf numFmtId="178" fontId="5" fillId="0" borderId="27" xfId="1" applyNumberFormat="1" applyFont="1" applyBorder="1" applyAlignment="1">
      <alignment horizontal="right" vertical="center"/>
    </xf>
    <xf numFmtId="178" fontId="5" fillId="0" borderId="36" xfId="1" applyNumberFormat="1" applyFont="1" applyBorder="1" applyAlignment="1">
      <alignment horizontal="right" vertical="center"/>
    </xf>
    <xf numFmtId="178" fontId="5" fillId="0" borderId="28" xfId="1" applyNumberFormat="1" applyFont="1" applyBorder="1" applyAlignment="1">
      <alignment horizontal="right" vertical="center"/>
    </xf>
    <xf numFmtId="178" fontId="5" fillId="0" borderId="37" xfId="1" applyNumberFormat="1" applyFont="1" applyBorder="1" applyAlignment="1">
      <alignment horizontal="right" vertical="center"/>
    </xf>
    <xf numFmtId="178" fontId="5" fillId="0" borderId="33" xfId="2" applyNumberFormat="1" applyFont="1" applyBorder="1"/>
    <xf numFmtId="0" fontId="3" fillId="0" borderId="0" xfId="1" applyFont="1"/>
    <xf numFmtId="0" fontId="7" fillId="0" borderId="0" xfId="1" applyFont="1"/>
    <xf numFmtId="0" fontId="3" fillId="0" borderId="19" xfId="1" applyFont="1" applyBorder="1" applyAlignment="1">
      <alignment horizontal="left" vertical="center"/>
    </xf>
    <xf numFmtId="0" fontId="7" fillId="0" borderId="30" xfId="3" applyFont="1" applyBorder="1" applyAlignment="1">
      <alignment vertical="center"/>
    </xf>
    <xf numFmtId="0" fontId="3" fillId="0" borderId="0" xfId="4" applyFont="1"/>
  </cellXfs>
  <cellStyles count="5">
    <cellStyle name="標準" xfId="0" builtinId="0"/>
    <cellStyle name="標準_C01" xfId="1"/>
    <cellStyle name="標準_C02" xfId="2"/>
    <cellStyle name="標準_C04" xfId="3"/>
    <cellStyle name="標準_C05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8"/>
  <sheetViews>
    <sheetView tabSelected="1" workbookViewId="0">
      <selection activeCell="E1" sqref="E1"/>
    </sheetView>
  </sheetViews>
  <sheetFormatPr defaultRowHeight="16.5" x14ac:dyDescent="0.3"/>
  <cols>
    <col min="1" max="1" width="32.625" style="66" customWidth="1"/>
    <col min="2" max="5" width="21.625" style="66" customWidth="1"/>
    <col min="6" max="16384" width="9" style="66"/>
  </cols>
  <sheetData>
    <row r="1" spans="1:5" ht="21" customHeight="1" thickBot="1" x14ac:dyDescent="0.35">
      <c r="A1" s="67" t="s">
        <v>20</v>
      </c>
    </row>
    <row r="2" spans="1:5" ht="21" customHeight="1" x14ac:dyDescent="0.3">
      <c r="A2" s="1" t="s">
        <v>21</v>
      </c>
      <c r="B2" s="2" t="s">
        <v>0</v>
      </c>
      <c r="C2" s="3" t="s">
        <v>22</v>
      </c>
      <c r="D2" s="2" t="s">
        <v>1</v>
      </c>
      <c r="E2" s="4" t="s">
        <v>22</v>
      </c>
    </row>
    <row r="3" spans="1:5" ht="21" customHeight="1" x14ac:dyDescent="0.3">
      <c r="A3" s="5" t="s">
        <v>7</v>
      </c>
      <c r="B3" s="6">
        <v>5684</v>
      </c>
      <c r="C3" s="7">
        <v>135.53</v>
      </c>
      <c r="D3" s="8">
        <v>1424704</v>
      </c>
      <c r="E3" s="60">
        <v>66.58</v>
      </c>
    </row>
    <row r="4" spans="1:5" ht="21" customHeight="1" x14ac:dyDescent="0.3">
      <c r="A4" s="9" t="s">
        <v>8</v>
      </c>
      <c r="B4" s="10">
        <v>10720</v>
      </c>
      <c r="C4" s="11">
        <v>89.09</v>
      </c>
      <c r="D4" s="12">
        <v>6088480</v>
      </c>
      <c r="E4" s="61">
        <v>83.25</v>
      </c>
    </row>
    <row r="5" spans="1:5" ht="21" customHeight="1" x14ac:dyDescent="0.3">
      <c r="A5" s="9" t="s">
        <v>9</v>
      </c>
      <c r="B5" s="10">
        <v>6462</v>
      </c>
      <c r="C5" s="11">
        <v>87.09</v>
      </c>
      <c r="D5" s="12">
        <v>3234012</v>
      </c>
      <c r="E5" s="61">
        <v>67.73</v>
      </c>
    </row>
    <row r="6" spans="1:5" ht="21" customHeight="1" x14ac:dyDescent="0.3">
      <c r="A6" s="9" t="s">
        <v>10</v>
      </c>
      <c r="B6" s="10">
        <v>10557</v>
      </c>
      <c r="C6" s="11">
        <v>87.96</v>
      </c>
      <c r="D6" s="12">
        <v>3701749</v>
      </c>
      <c r="E6" s="61">
        <v>83.05</v>
      </c>
    </row>
    <row r="7" spans="1:5" ht="21" customHeight="1" x14ac:dyDescent="0.3">
      <c r="A7" s="9" t="s">
        <v>23</v>
      </c>
      <c r="B7" s="10">
        <v>1576</v>
      </c>
      <c r="C7" s="11">
        <v>85.93</v>
      </c>
      <c r="D7" s="12">
        <v>397406</v>
      </c>
      <c r="E7" s="61">
        <v>53.32</v>
      </c>
    </row>
    <row r="8" spans="1:5" ht="21" customHeight="1" x14ac:dyDescent="0.3">
      <c r="A8" s="9" t="s">
        <v>24</v>
      </c>
      <c r="B8" s="10">
        <v>2208</v>
      </c>
      <c r="C8" s="11">
        <v>83.2</v>
      </c>
      <c r="D8" s="12">
        <v>976890</v>
      </c>
      <c r="E8" s="61">
        <v>69.31</v>
      </c>
    </row>
    <row r="9" spans="1:5" ht="21" customHeight="1" x14ac:dyDescent="0.3">
      <c r="A9" s="13" t="s">
        <v>11</v>
      </c>
      <c r="B9" s="14">
        <v>3103</v>
      </c>
      <c r="C9" s="15">
        <v>82.57</v>
      </c>
      <c r="D9" s="16">
        <v>951655</v>
      </c>
      <c r="E9" s="62">
        <v>66.290000000000006</v>
      </c>
    </row>
    <row r="10" spans="1:5" ht="21" customHeight="1" x14ac:dyDescent="0.3">
      <c r="A10" s="68" t="s">
        <v>2</v>
      </c>
      <c r="B10" s="17">
        <f>IF(SUM(B3:B9)=0,"",SUM(B3:B9))</f>
        <v>40310</v>
      </c>
      <c r="C10" s="18">
        <f>IF(B10="","",B10/43895*100)</f>
        <v>91.832782777081661</v>
      </c>
      <c r="D10" s="19">
        <f>IF(SUM(D3:D9)=0,"",SUM(D3:D9))</f>
        <v>16774896</v>
      </c>
      <c r="E10" s="63">
        <f>IF(D10="","",D10/22275275*100)</f>
        <v>75.307245365096492</v>
      </c>
    </row>
    <row r="11" spans="1:5" ht="21" customHeight="1" x14ac:dyDescent="0.3">
      <c r="A11" s="5" t="s">
        <v>25</v>
      </c>
      <c r="B11" s="6">
        <v>2603</v>
      </c>
      <c r="C11" s="7">
        <v>86.97</v>
      </c>
      <c r="D11" s="8">
        <v>1245875</v>
      </c>
      <c r="E11" s="60">
        <v>85.1</v>
      </c>
    </row>
    <row r="12" spans="1:5" ht="21" customHeight="1" x14ac:dyDescent="0.3">
      <c r="A12" s="9" t="s">
        <v>26</v>
      </c>
      <c r="B12" s="10">
        <v>10980</v>
      </c>
      <c r="C12" s="11">
        <v>84.85</v>
      </c>
      <c r="D12" s="12">
        <v>5102017</v>
      </c>
      <c r="E12" s="61">
        <v>81.06</v>
      </c>
    </row>
    <row r="13" spans="1:5" ht="21" customHeight="1" x14ac:dyDescent="0.3">
      <c r="A13" s="9" t="s">
        <v>27</v>
      </c>
      <c r="B13" s="10">
        <v>3389</v>
      </c>
      <c r="C13" s="11">
        <v>84.45</v>
      </c>
      <c r="D13" s="12">
        <v>1535665</v>
      </c>
      <c r="E13" s="61">
        <v>68.95</v>
      </c>
    </row>
    <row r="14" spans="1:5" ht="21" customHeight="1" x14ac:dyDescent="0.3">
      <c r="A14" s="9" t="s">
        <v>28</v>
      </c>
      <c r="B14" s="10">
        <v>1707</v>
      </c>
      <c r="C14" s="11">
        <v>71.45</v>
      </c>
      <c r="D14" s="12">
        <v>888938</v>
      </c>
      <c r="E14" s="61">
        <v>76.790000000000006</v>
      </c>
    </row>
    <row r="15" spans="1:5" ht="21" customHeight="1" x14ac:dyDescent="0.3">
      <c r="A15" s="9" t="s">
        <v>29</v>
      </c>
      <c r="B15" s="10">
        <v>5895</v>
      </c>
      <c r="C15" s="11">
        <v>86.9</v>
      </c>
      <c r="D15" s="12">
        <v>3354668</v>
      </c>
      <c r="E15" s="61">
        <v>57.03</v>
      </c>
    </row>
    <row r="16" spans="1:5" ht="21" customHeight="1" x14ac:dyDescent="0.3">
      <c r="A16" s="9" t="s">
        <v>12</v>
      </c>
      <c r="B16" s="10">
        <v>853</v>
      </c>
      <c r="C16" s="11">
        <v>74.56</v>
      </c>
      <c r="D16" s="12">
        <v>277225</v>
      </c>
      <c r="E16" s="61">
        <v>53.25</v>
      </c>
    </row>
    <row r="17" spans="1:5" ht="21" customHeight="1" x14ac:dyDescent="0.3">
      <c r="A17" s="9" t="s">
        <v>13</v>
      </c>
      <c r="B17" s="10">
        <v>4879</v>
      </c>
      <c r="C17" s="11">
        <v>83.47</v>
      </c>
      <c r="D17" s="12">
        <v>1853299</v>
      </c>
      <c r="E17" s="61">
        <v>56.79</v>
      </c>
    </row>
    <row r="18" spans="1:5" ht="21" customHeight="1" x14ac:dyDescent="0.3">
      <c r="A18" s="9" t="s">
        <v>14</v>
      </c>
      <c r="B18" s="10">
        <v>1505</v>
      </c>
      <c r="C18" s="11">
        <v>83.47</v>
      </c>
      <c r="D18" s="12">
        <v>604099</v>
      </c>
      <c r="E18" s="61">
        <v>85.05</v>
      </c>
    </row>
    <row r="19" spans="1:5" ht="21" customHeight="1" x14ac:dyDescent="0.3">
      <c r="A19" s="20" t="s">
        <v>30</v>
      </c>
      <c r="B19" s="21">
        <v>786</v>
      </c>
      <c r="C19" s="22">
        <v>89.01</v>
      </c>
      <c r="D19" s="23">
        <v>331333</v>
      </c>
      <c r="E19" s="64">
        <v>83.42</v>
      </c>
    </row>
    <row r="20" spans="1:5" ht="21" customHeight="1" x14ac:dyDescent="0.3">
      <c r="A20" s="68" t="s">
        <v>3</v>
      </c>
      <c r="B20" s="17">
        <f>IF(SUM(B11:B19)=0,"",SUM(B11:B19))</f>
        <v>32597</v>
      </c>
      <c r="C20" s="18">
        <f>IF(B20="","",B20/38794*100)</f>
        <v>84.025880290766608</v>
      </c>
      <c r="D20" s="19">
        <f>IF(SUM(D11:D19)=0,"",SUM(D11:D19))</f>
        <v>15193119</v>
      </c>
      <c r="E20" s="63">
        <f>IF(D20="","",D20/21916517*100)</f>
        <v>69.322689367110655</v>
      </c>
    </row>
    <row r="21" spans="1:5" ht="21" customHeight="1" x14ac:dyDescent="0.3">
      <c r="A21" s="5" t="s">
        <v>31</v>
      </c>
      <c r="B21" s="6">
        <v>2291</v>
      </c>
      <c r="C21" s="7">
        <v>90.55</v>
      </c>
      <c r="D21" s="8">
        <v>719660</v>
      </c>
      <c r="E21" s="60">
        <v>85.78</v>
      </c>
    </row>
    <row r="22" spans="1:5" ht="21" customHeight="1" x14ac:dyDescent="0.3">
      <c r="A22" s="9" t="s">
        <v>32</v>
      </c>
      <c r="B22" s="10">
        <v>501</v>
      </c>
      <c r="C22" s="11">
        <v>74.78</v>
      </c>
      <c r="D22" s="12">
        <v>115000</v>
      </c>
      <c r="E22" s="61">
        <v>80.92</v>
      </c>
    </row>
    <row r="23" spans="1:5" ht="21" customHeight="1" x14ac:dyDescent="0.3">
      <c r="A23" s="9" t="s">
        <v>15</v>
      </c>
      <c r="B23" s="10">
        <v>15423</v>
      </c>
      <c r="C23" s="11">
        <v>85.8</v>
      </c>
      <c r="D23" s="12">
        <v>4852021</v>
      </c>
      <c r="E23" s="61">
        <v>81.3</v>
      </c>
    </row>
    <row r="24" spans="1:5" ht="21" customHeight="1" x14ac:dyDescent="0.3">
      <c r="A24" s="9" t="s">
        <v>33</v>
      </c>
      <c r="B24" s="10">
        <v>5283</v>
      </c>
      <c r="C24" s="11">
        <v>81.09</v>
      </c>
      <c r="D24" s="12">
        <v>1441126</v>
      </c>
      <c r="E24" s="61">
        <v>67.5</v>
      </c>
    </row>
    <row r="25" spans="1:5" ht="21" customHeight="1" x14ac:dyDescent="0.3">
      <c r="A25" s="9" t="s">
        <v>34</v>
      </c>
      <c r="B25" s="10">
        <v>8221</v>
      </c>
      <c r="C25" s="11">
        <v>85.9</v>
      </c>
      <c r="D25" s="12">
        <v>2215258</v>
      </c>
      <c r="E25" s="61">
        <v>72.680000000000007</v>
      </c>
    </row>
    <row r="26" spans="1:5" ht="21" customHeight="1" x14ac:dyDescent="0.3">
      <c r="A26" s="9" t="s">
        <v>35</v>
      </c>
      <c r="B26" s="10">
        <v>5743</v>
      </c>
      <c r="C26" s="11">
        <v>92.42</v>
      </c>
      <c r="D26" s="12">
        <v>1468579</v>
      </c>
      <c r="E26" s="61">
        <v>75.72</v>
      </c>
    </row>
    <row r="27" spans="1:5" ht="21" customHeight="1" x14ac:dyDescent="0.3">
      <c r="A27" s="9" t="s">
        <v>36</v>
      </c>
      <c r="B27" s="10">
        <v>16747</v>
      </c>
      <c r="C27" s="11">
        <v>83.69</v>
      </c>
      <c r="D27" s="12">
        <v>4125714</v>
      </c>
      <c r="E27" s="61">
        <v>62.5</v>
      </c>
    </row>
    <row r="28" spans="1:5" ht="21" customHeight="1" x14ac:dyDescent="0.3">
      <c r="A28" s="9" t="s">
        <v>16</v>
      </c>
      <c r="B28" s="10">
        <v>16974</v>
      </c>
      <c r="C28" s="11">
        <v>82.56</v>
      </c>
      <c r="D28" s="12">
        <v>4086579</v>
      </c>
      <c r="E28" s="61">
        <v>75.069999999999993</v>
      </c>
    </row>
    <row r="29" spans="1:5" ht="21" customHeight="1" x14ac:dyDescent="0.3">
      <c r="A29" s="9" t="s">
        <v>17</v>
      </c>
      <c r="B29" s="10">
        <v>17022</v>
      </c>
      <c r="C29" s="11">
        <v>88.23</v>
      </c>
      <c r="D29" s="12">
        <v>5778671</v>
      </c>
      <c r="E29" s="61">
        <v>80.63</v>
      </c>
    </row>
    <row r="30" spans="1:5" ht="21" customHeight="1" x14ac:dyDescent="0.3">
      <c r="A30" s="9" t="s">
        <v>37</v>
      </c>
      <c r="B30" s="10">
        <v>6899</v>
      </c>
      <c r="C30" s="11">
        <v>83.78</v>
      </c>
      <c r="D30" s="12">
        <v>1625687</v>
      </c>
      <c r="E30" s="61">
        <v>53.75</v>
      </c>
    </row>
    <row r="31" spans="1:5" ht="21" customHeight="1" x14ac:dyDescent="0.3">
      <c r="A31" s="9" t="s">
        <v>38</v>
      </c>
      <c r="B31" s="10">
        <v>4348</v>
      </c>
      <c r="C31" s="11">
        <v>58.05</v>
      </c>
      <c r="D31" s="12">
        <v>1010581</v>
      </c>
      <c r="E31" s="61">
        <v>37.200000000000003</v>
      </c>
    </row>
    <row r="32" spans="1:5" ht="21" customHeight="1" x14ac:dyDescent="0.3">
      <c r="A32" s="9" t="s">
        <v>18</v>
      </c>
      <c r="B32" s="10">
        <v>48159</v>
      </c>
      <c r="C32" s="11">
        <v>84.9</v>
      </c>
      <c r="D32" s="12">
        <v>15035923</v>
      </c>
      <c r="E32" s="61">
        <v>71.180000000000007</v>
      </c>
    </row>
    <row r="33" spans="1:5" ht="21" customHeight="1" x14ac:dyDescent="0.3">
      <c r="A33" s="13" t="s">
        <v>19</v>
      </c>
      <c r="B33" s="14">
        <v>9616</v>
      </c>
      <c r="C33" s="15">
        <v>89.24</v>
      </c>
      <c r="D33" s="16">
        <v>2263560</v>
      </c>
      <c r="E33" s="62">
        <v>85.27</v>
      </c>
    </row>
    <row r="34" spans="1:5" ht="21" customHeight="1" x14ac:dyDescent="0.3">
      <c r="A34" s="68" t="s">
        <v>4</v>
      </c>
      <c r="B34" s="17">
        <f>IF(SUM(B21:B33)=0,"",SUM(B21:B33))</f>
        <v>157227</v>
      </c>
      <c r="C34" s="18">
        <f>IF(B34="","",B34/186563*100)</f>
        <v>84.275553030343644</v>
      </c>
      <c r="D34" s="19">
        <f>IF(SUM(D21:D33)=0,"",SUM(D21:D33))</f>
        <v>44738359</v>
      </c>
      <c r="E34" s="63">
        <f>IF(D34="","",D34/62802344*100)</f>
        <v>71.236766258278521</v>
      </c>
    </row>
    <row r="35" spans="1:5" ht="21" customHeight="1" x14ac:dyDescent="0.3">
      <c r="A35" s="24" t="s">
        <v>5</v>
      </c>
      <c r="B35" s="17">
        <f xml:space="preserve"> IF(SUM(B34,B20,B10)+0=0,"",SUM(B34,B20,B10)+0)</f>
        <v>230134</v>
      </c>
      <c r="C35" s="25">
        <f>IF(B35&lt;&gt; "",IF(B36 &lt;&gt;"",B35/B36*100,""),"")</f>
        <v>85.471602810749786</v>
      </c>
      <c r="D35" s="19">
        <f xml:space="preserve"> IF(SUM(D34,D20,D10)+0=0,"",SUM(D34,D20,D10)+0)</f>
        <v>76706374</v>
      </c>
      <c r="E35" s="65">
        <f>IF(D35&lt;&gt; "",IF(D36 &lt;&gt;"",D35/D36*100,""),"")</f>
        <v>71.692128996676971</v>
      </c>
    </row>
    <row r="36" spans="1:5" ht="20.25" customHeight="1" thickBot="1" x14ac:dyDescent="0.35">
      <c r="A36" s="26" t="s">
        <v>6</v>
      </c>
      <c r="B36" s="27">
        <v>269252</v>
      </c>
      <c r="C36" s="28">
        <v>107.63</v>
      </c>
      <c r="D36" s="29">
        <v>106994136</v>
      </c>
      <c r="E36" s="54">
        <v>122.25</v>
      </c>
    </row>
    <row r="37" spans="1:5" s="70" customFormat="1" ht="21" customHeight="1" thickBot="1" x14ac:dyDescent="0.35">
      <c r="A37" s="69" t="s">
        <v>39</v>
      </c>
      <c r="B37" s="46"/>
      <c r="C37" s="47"/>
      <c r="D37" s="48"/>
      <c r="E37" s="55"/>
    </row>
    <row r="38" spans="1:5" s="70" customFormat="1" ht="21" customHeight="1" x14ac:dyDescent="0.3">
      <c r="A38" s="30" t="s">
        <v>40</v>
      </c>
      <c r="B38" s="31">
        <v>3283</v>
      </c>
      <c r="C38" s="32">
        <v>100.98</v>
      </c>
      <c r="D38" s="33">
        <v>1084850</v>
      </c>
      <c r="E38" s="56">
        <v>106.07</v>
      </c>
    </row>
    <row r="39" spans="1:5" s="70" customFormat="1" ht="21" customHeight="1" x14ac:dyDescent="0.3">
      <c r="A39" s="34" t="s">
        <v>41</v>
      </c>
      <c r="B39" s="35">
        <v>4424</v>
      </c>
      <c r="C39" s="36">
        <v>89.18</v>
      </c>
      <c r="D39" s="37">
        <v>1243595</v>
      </c>
      <c r="E39" s="57">
        <v>76.56</v>
      </c>
    </row>
    <row r="40" spans="1:5" s="70" customFormat="1" ht="21" customHeight="1" x14ac:dyDescent="0.3">
      <c r="A40" s="34" t="s">
        <v>42</v>
      </c>
      <c r="B40" s="35">
        <v>15561</v>
      </c>
      <c r="C40" s="36">
        <v>89.53</v>
      </c>
      <c r="D40" s="37">
        <v>5151062</v>
      </c>
      <c r="E40" s="57">
        <v>91.78</v>
      </c>
    </row>
    <row r="41" spans="1:5" s="70" customFormat="1" ht="21" customHeight="1" x14ac:dyDescent="0.3">
      <c r="A41" s="24" t="s">
        <v>5</v>
      </c>
      <c r="B41" s="17">
        <f>IF(SUM(B38:B40)=0,"",SUM(B38:B40))</f>
        <v>23268</v>
      </c>
      <c r="C41" s="39">
        <f>IF(B41&lt;&gt; "",IF(B42 &lt;&gt;"",B41/B42*100,""),"")</f>
        <v>90.91903719912473</v>
      </c>
      <c r="D41" s="19">
        <f>IF(SUM(D38:D40)=0,"",SUM(D38:D40))</f>
        <v>7479507</v>
      </c>
      <c r="E41" s="58">
        <f>IF(D41&lt;&gt; "",IF(D42 &lt;&gt;"",D41/D42*100,""),"")</f>
        <v>90.555898525669747</v>
      </c>
    </row>
    <row r="42" spans="1:5" s="70" customFormat="1" ht="21" customHeight="1" thickBot="1" x14ac:dyDescent="0.35">
      <c r="A42" s="41" t="s">
        <v>6</v>
      </c>
      <c r="B42" s="42">
        <v>25592</v>
      </c>
      <c r="C42" s="43">
        <v>110.56</v>
      </c>
      <c r="D42" s="44">
        <v>8259547</v>
      </c>
      <c r="E42" s="59">
        <v>140.29</v>
      </c>
    </row>
    <row r="43" spans="1:5" s="70" customFormat="1" ht="21" customHeight="1" thickBot="1" x14ac:dyDescent="0.35">
      <c r="A43" s="69" t="s">
        <v>43</v>
      </c>
      <c r="B43" s="46"/>
      <c r="C43" s="47"/>
      <c r="D43" s="48"/>
      <c r="E43" s="55"/>
    </row>
    <row r="44" spans="1:5" s="70" customFormat="1" ht="21" customHeight="1" x14ac:dyDescent="0.3">
      <c r="A44" s="49" t="s">
        <v>44</v>
      </c>
      <c r="B44" s="50"/>
      <c r="C44" s="51"/>
      <c r="D44" s="52"/>
      <c r="E44" s="53"/>
    </row>
    <row r="45" spans="1:5" s="70" customFormat="1" ht="21" customHeight="1" x14ac:dyDescent="0.3">
      <c r="A45" s="34" t="s">
        <v>41</v>
      </c>
      <c r="B45" s="35">
        <v>1</v>
      </c>
      <c r="C45" s="36"/>
      <c r="D45" s="37">
        <v>56</v>
      </c>
      <c r="E45" s="38"/>
    </row>
    <row r="46" spans="1:5" s="70" customFormat="1" ht="21" customHeight="1" x14ac:dyDescent="0.3">
      <c r="A46" s="34" t="s">
        <v>42</v>
      </c>
      <c r="B46" s="35"/>
      <c r="C46" s="36"/>
      <c r="D46" s="37"/>
      <c r="E46" s="38"/>
    </row>
    <row r="47" spans="1:5" s="70" customFormat="1" ht="21" customHeight="1" x14ac:dyDescent="0.3">
      <c r="A47" s="24" t="s">
        <v>5</v>
      </c>
      <c r="B47" s="17">
        <f>IF(SUM(B44:B46)=0,"",SUM(B44:B46))</f>
        <v>1</v>
      </c>
      <c r="C47" s="39" t="str">
        <f>IF(B47&lt;&gt; "",IF(B48 &lt;&gt;"",B47/B48*100,""),"")</f>
        <v/>
      </c>
      <c r="D47" s="19">
        <f>IF(SUM(D44:D46)=0,"",SUM(D44:D46))</f>
        <v>56</v>
      </c>
      <c r="E47" s="40" t="str">
        <f>IF(D47&lt;&gt; "",IF(D48 &lt;&gt;"",D47/D48*100,""),"")</f>
        <v/>
      </c>
    </row>
    <row r="48" spans="1:5" s="70" customFormat="1" ht="21" customHeight="1" thickBot="1" x14ac:dyDescent="0.35">
      <c r="A48" s="41" t="s">
        <v>6</v>
      </c>
      <c r="B48" s="42"/>
      <c r="C48" s="43"/>
      <c r="D48" s="44"/>
      <c r="E48" s="45"/>
    </row>
  </sheetData>
  <phoneticPr fontId="4"/>
  <pageMargins left="0.78740157480314965" right="0.39370078740157483" top="1.27" bottom="0" header="0.54" footer="0.51181102362204722"/>
  <pageSetup paperSize="9" scale="73" orientation="portrait" horizontalDpi="200" verticalDpi="200" r:id="rId1"/>
  <headerFooter>
    <oddHeader xml:space="preserve">&amp;C&amp;"ＭＳ 明朝,太字"&amp;20&amp;U国際輸出航空貨物実績集計表&amp;L
 &amp;"ＭＳ 明朝,太字"&amp;14  2019年05月&amp;R
 &amp;"ＭＳ 明朝,太字 斜体"&amp;15JAFA事務局 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C01</vt:lpstr>
    </vt:vector>
  </TitlesOfParts>
  <Company>航空貨物運送協会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KKU</dc:creator>
  <cp:lastModifiedBy>user07</cp:lastModifiedBy>
  <cp:lastPrinted>2019-06-19T00:52:24Z</cp:lastPrinted>
  <dcterms:created xsi:type="dcterms:W3CDTF">2010-01-21T06:45:20Z</dcterms:created>
  <dcterms:modified xsi:type="dcterms:W3CDTF">2019-06-19T00:52:33Z</dcterms:modified>
</cp:coreProperties>
</file>