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<sst xmlns="http://schemas.openxmlformats.org/spreadsheetml/2006/main" count="53" uniqueCount="46">
  <si>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</si>
  <si>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</si>
  <si>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</si>
  <si>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</si>
  <si>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</si>
  <si>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</si>
  <si>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</si>
  <si>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</si>
  <si>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</si>
  <si>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</si>
  <si>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</si>
  <si>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</si>
  <si>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</si>
  <si>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</si>
  <si>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</si>
  <si>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</si>
  <si>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</si>
  <si>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</si>
  <si>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</si>
  <si>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</si>
  <si>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</si>
  <si>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</si>
  <si>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</si>
  <si>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</si>
  <si>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</si>
  <si>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</si>
  <si>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</si>
  <si>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</si>
  <si>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</si>
  <si>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</si>
  <si>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</si>
  <si>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</si>
  <si>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</si>
  <si>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</si>
  <si>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</si>
  <si>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</si>
  <si>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</si>
  <si>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</si>
  <si>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</si>
  <si>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</si>
  <si>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</si>
  <si>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</si>
  <si>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</si>
  <si>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</si>
  <si>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</si>
  <si>
    <r>
      <rPr>
        <sz val="11"/>
        <rFont val="ＭＳ 明朝"/>
        <family val="1"/>
      </rPr>
      <t>※「対前年比」の計算は、前年</t>
    </r>
    <r>
      <rPr>
        <sz val="11"/>
        <rFont val="Arial Narrow"/>
        <family val="2"/>
      </rPr>
      <t>(2012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</t>
    </r>
    <r>
      <rPr>
        <sz val="11"/>
        <rFont val="ＭＳ 明朝"/>
        <family val="1"/>
      </rPr>
      <t>の実績に本年</t>
    </r>
    <r>
      <rPr>
        <sz val="11"/>
        <rFont val="Arial Narrow"/>
        <family val="2"/>
      </rPr>
      <t>(2013</t>
    </r>
    <r>
      <rPr>
        <sz val="11"/>
        <rFont val="ＭＳ 明朝"/>
        <family val="1"/>
      </rPr>
      <t>年</t>
    </r>
    <r>
      <rPr>
        <sz val="11"/>
        <rFont val="Arial Narrow"/>
        <family val="2"/>
      </rPr>
      <t>)4</t>
    </r>
    <r>
      <rPr>
        <sz val="11"/>
        <rFont val="ＭＳ 明朝"/>
        <family val="1"/>
      </rPr>
      <t>月分から実績データを提出することになった</t>
    </r>
    <r>
      <rPr>
        <sz val="11"/>
        <rFont val="Arial Narrow"/>
        <family val="2"/>
      </rPr>
      <t>1</t>
    </r>
    <r>
      <rPr>
        <sz val="11"/>
        <rFont val="ＭＳ 明朝"/>
        <family val="1"/>
      </rPr>
      <t>社の実績を加算しています。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</si>
</sst>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Arial Narrow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61" applyFont="1" applyBorder="1" applyAlignment="1">
      <alignment horizontal="centerContinuous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left" vertical="center"/>
      <protection/>
    </xf>
    <xf numFmtId="176" fontId="3" fillId="0" borderId="15" xfId="61" applyNumberFormat="1" applyFont="1" applyBorder="1" applyAlignment="1">
      <alignment horizontal="right" vertical="center"/>
      <protection/>
    </xf>
    <xf numFmtId="178" fontId="3" fillId="0" borderId="16" xfId="61" applyNumberFormat="1" applyFont="1" applyBorder="1" applyAlignment="1">
      <alignment vertical="center"/>
      <protection/>
    </xf>
    <xf numFmtId="177" fontId="3" fillId="0" borderId="15" xfId="61" applyNumberFormat="1" applyFont="1" applyBorder="1" applyAlignment="1">
      <alignment horizontal="right" vertical="center"/>
      <protection/>
    </xf>
    <xf numFmtId="0" fontId="2" fillId="0" borderId="17" xfId="61" applyFont="1" applyBorder="1" applyAlignment="1">
      <alignment horizontal="left" vertical="center"/>
      <protection/>
    </xf>
    <xf numFmtId="176" fontId="3" fillId="0" borderId="18" xfId="61" applyNumberFormat="1" applyFont="1" applyBorder="1" applyAlignment="1">
      <alignment horizontal="right" vertical="center"/>
      <protection/>
    </xf>
    <xf numFmtId="178" fontId="3" fillId="0" borderId="19" xfId="61" applyNumberFormat="1" applyFont="1" applyBorder="1" applyAlignment="1">
      <alignment vertical="center"/>
      <protection/>
    </xf>
    <xf numFmtId="177" fontId="3" fillId="0" borderId="18" xfId="61" applyNumberFormat="1" applyFont="1" applyBorder="1" applyAlignment="1">
      <alignment horizontal="right" vertical="center"/>
      <protection/>
    </xf>
    <xf numFmtId="0" fontId="2" fillId="0" borderId="20" xfId="61" applyFont="1" applyBorder="1" applyAlignment="1">
      <alignment horizontal="left" vertical="center"/>
      <protection/>
    </xf>
    <xf numFmtId="176" fontId="3" fillId="0" borderId="21" xfId="61" applyNumberFormat="1" applyFont="1" applyBorder="1" applyAlignment="1">
      <alignment horizontal="right" vertical="center"/>
      <protection/>
    </xf>
    <xf numFmtId="178" fontId="3" fillId="0" borderId="22" xfId="61" applyNumberFormat="1" applyFont="1" applyBorder="1" applyAlignment="1">
      <alignment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178" fontId="3" fillId="0" borderId="24" xfId="61" applyNumberFormat="1" applyFont="1" applyBorder="1" applyAlignment="1">
      <alignment vertical="center"/>
      <protection/>
    </xf>
    <xf numFmtId="177" fontId="3" fillId="0" borderId="23" xfId="61" applyNumberFormat="1" applyFont="1" applyBorder="1" applyAlignment="1">
      <alignment horizontal="right" vertical="center"/>
      <protection/>
    </xf>
    <xf numFmtId="0" fontId="2" fillId="0" borderId="25" xfId="61" applyFont="1" applyBorder="1" applyAlignment="1">
      <alignment horizontal="left" vertical="center"/>
      <protection/>
    </xf>
    <xf numFmtId="176" fontId="3" fillId="0" borderId="26" xfId="61" applyNumberFormat="1" applyFont="1" applyBorder="1" applyAlignment="1">
      <alignment horizontal="right" vertical="center"/>
      <protection/>
    </xf>
    <xf numFmtId="178" fontId="3" fillId="0" borderId="27" xfId="61" applyNumberFormat="1" applyFont="1" applyBorder="1" applyAlignment="1">
      <alignment vertical="center"/>
      <protection/>
    </xf>
    <xf numFmtId="177" fontId="3" fillId="0" borderId="26" xfId="61" applyNumberFormat="1" applyFont="1" applyBorder="1" applyAlignment="1">
      <alignment horizontal="right" vertical="center"/>
      <protection/>
    </xf>
    <xf numFmtId="0" fontId="2" fillId="0" borderId="28" xfId="61" applyFont="1" applyBorder="1" applyAlignment="1">
      <alignment horizontal="centerContinuous" vertical="center"/>
      <protection/>
    </xf>
    <xf numFmtId="0" fontId="2" fillId="0" borderId="29" xfId="61" applyFont="1" applyBorder="1" applyAlignment="1">
      <alignment horizontal="centerContinuous" vertical="center"/>
      <protection/>
    </xf>
    <xf numFmtId="176" fontId="3" fillId="0" borderId="30" xfId="61" applyNumberFormat="1" applyFont="1" applyBorder="1">
      <alignment/>
      <protection/>
    </xf>
    <xf numFmtId="178" fontId="3" fillId="0" borderId="31" xfId="61" applyNumberFormat="1" applyFont="1" applyBorder="1">
      <alignment/>
      <protection/>
    </xf>
    <xf numFmtId="177" fontId="3" fillId="0" borderId="30" xfId="61" applyNumberFormat="1" applyFont="1" applyBorder="1">
      <alignment/>
      <protection/>
    </xf>
    <xf numFmtId="0" fontId="2" fillId="0" borderId="32" xfId="63" applyFont="1" applyBorder="1" applyAlignment="1">
      <alignment horizontal="left" vertical="center"/>
      <protection/>
    </xf>
    <xf numFmtId="176" fontId="3" fillId="0" borderId="33" xfId="63" applyNumberFormat="1" applyFont="1" applyBorder="1" applyAlignment="1">
      <alignment horizontal="right" vertical="center"/>
      <protection/>
    </xf>
    <xf numFmtId="178" fontId="3" fillId="0" borderId="34" xfId="63" applyNumberFormat="1" applyFont="1" applyBorder="1" applyAlignment="1">
      <alignment horizontal="right" vertical="center"/>
      <protection/>
    </xf>
    <xf numFmtId="177" fontId="3" fillId="0" borderId="33" xfId="63" applyNumberFormat="1" applyFont="1" applyBorder="1" applyAlignment="1">
      <alignment horizontal="right" vertical="center"/>
      <protection/>
    </xf>
    <xf numFmtId="0" fontId="2" fillId="0" borderId="17" xfId="63" applyFont="1" applyBorder="1" applyAlignment="1">
      <alignment horizontal="left" vertical="center"/>
      <protection/>
    </xf>
    <xf numFmtId="176" fontId="3" fillId="0" borderId="18" xfId="63" applyNumberFormat="1" applyFont="1" applyBorder="1" applyAlignment="1">
      <alignment horizontal="right" vertical="center"/>
      <protection/>
    </xf>
    <xf numFmtId="178" fontId="3" fillId="0" borderId="19" xfId="63" applyNumberFormat="1" applyFont="1" applyBorder="1" applyAlignment="1">
      <alignment horizontal="right" vertical="center"/>
      <protection/>
    </xf>
    <xf numFmtId="177" fontId="3" fillId="0" borderId="18" xfId="63" applyNumberFormat="1" applyFont="1" applyBorder="1" applyAlignment="1">
      <alignment horizontal="right" vertical="center"/>
      <protection/>
    </xf>
    <xf numFmtId="178" fontId="3" fillId="0" borderId="35" xfId="63" applyNumberFormat="1" applyFont="1" applyBorder="1" applyAlignment="1">
      <alignment horizontal="right" vertical="center"/>
      <protection/>
    </xf>
    <xf numFmtId="178" fontId="3" fillId="0" borderId="24" xfId="63" applyNumberFormat="1" applyFont="1" applyBorder="1" applyAlignment="1">
      <alignment horizontal="right" vertical="center"/>
      <protection/>
    </xf>
    <xf numFmtId="178" fontId="3" fillId="0" borderId="36" xfId="63" applyNumberFormat="1" applyFont="1" applyBorder="1" applyAlignment="1">
      <alignment horizontal="right" vertical="center"/>
      <protection/>
    </xf>
    <xf numFmtId="0" fontId="2" fillId="0" borderId="29" xfId="63" applyFont="1" applyBorder="1" applyAlignment="1">
      <alignment horizontal="center" vertical="center"/>
      <protection/>
    </xf>
    <xf numFmtId="176" fontId="3" fillId="0" borderId="30" xfId="63" applyNumberFormat="1" applyFont="1" applyBorder="1" applyAlignment="1">
      <alignment horizontal="right" vertical="center"/>
      <protection/>
    </xf>
    <xf numFmtId="178" fontId="3" fillId="0" borderId="31" xfId="63" applyNumberFormat="1" applyFont="1" applyBorder="1" applyAlignment="1">
      <alignment horizontal="right" vertical="center"/>
      <protection/>
    </xf>
    <xf numFmtId="177" fontId="3" fillId="0" borderId="30" xfId="63" applyNumberFormat="1" applyFont="1" applyBorder="1" applyAlignment="1">
      <alignment horizontal="right" vertical="center"/>
      <protection/>
    </xf>
    <xf numFmtId="178" fontId="3" fillId="0" borderId="37" xfId="63" applyNumberFormat="1" applyFont="1" applyBorder="1" applyAlignment="1">
      <alignment horizontal="right" vertical="center"/>
      <protection/>
    </xf>
    <xf numFmtId="176" fontId="3" fillId="0" borderId="38" xfId="63" applyNumberFormat="1" applyFont="1" applyBorder="1" applyAlignment="1">
      <alignment horizontal="right" vertical="center"/>
      <protection/>
    </xf>
    <xf numFmtId="178" fontId="3" fillId="0" borderId="38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0" fontId="2" fillId="0" borderId="39" xfId="63" applyFont="1" applyBorder="1" applyAlignment="1">
      <alignment horizontal="left" vertical="center"/>
      <protection/>
    </xf>
    <xf numFmtId="176" fontId="3" fillId="0" borderId="40" xfId="63" applyNumberFormat="1" applyFont="1" applyBorder="1" applyAlignment="1">
      <alignment horizontal="right" vertical="center"/>
      <protection/>
    </xf>
    <xf numFmtId="178" fontId="3" fillId="0" borderId="41" xfId="63" applyNumberFormat="1" applyFont="1" applyBorder="1" applyAlignment="1">
      <alignment horizontal="right" vertical="center"/>
      <protection/>
    </xf>
    <xf numFmtId="177" fontId="3" fillId="0" borderId="40" xfId="63" applyNumberFormat="1" applyFont="1" applyBorder="1" applyAlignment="1">
      <alignment horizontal="right" vertical="center"/>
      <protection/>
    </xf>
    <xf numFmtId="178" fontId="3" fillId="0" borderId="42" xfId="63" applyNumberFormat="1" applyFont="1" applyBorder="1" applyAlignment="1">
      <alignment horizontal="right" vertical="center"/>
      <protection/>
    </xf>
    <xf numFmtId="0" fontId="2" fillId="0" borderId="0" xfId="61" applyFont="1" applyAlignment="1">
      <alignment horizontal="left" vertical="top"/>
      <protection/>
    </xf>
    <xf numFmtId="178" fontId="5" fillId="0" borderId="37" xfId="61" applyNumberFormat="1" applyFont="1" applyBorder="1">
      <alignment/>
      <protection/>
    </xf>
    <xf numFmtId="178" fontId="5" fillId="0" borderId="38" xfId="63" applyNumberFormat="1" applyFont="1" applyBorder="1" applyAlignment="1">
      <alignment horizontal="right" vertical="center"/>
      <protection/>
    </xf>
    <xf numFmtId="178" fontId="5" fillId="0" borderId="43" xfId="63" applyNumberFormat="1" applyFont="1" applyBorder="1" applyAlignment="1">
      <alignment horizontal="right" vertical="center"/>
      <protection/>
    </xf>
    <xf numFmtId="178" fontId="5" fillId="0" borderId="35" xfId="63" applyNumberFormat="1" applyFont="1" applyBorder="1" applyAlignment="1">
      <alignment horizontal="right" vertical="center"/>
      <protection/>
    </xf>
    <xf numFmtId="178" fontId="5" fillId="0" borderId="36" xfId="63" applyNumberFormat="1" applyFont="1" applyBorder="1" applyAlignment="1">
      <alignment horizontal="right" vertical="center"/>
      <protection/>
    </xf>
    <xf numFmtId="178" fontId="5" fillId="0" borderId="37" xfId="63" applyNumberFormat="1" applyFont="1" applyBorder="1" applyAlignment="1">
      <alignment horizontal="right" vertical="center"/>
      <protection/>
    </xf>
    <xf numFmtId="178" fontId="5" fillId="0" borderId="44" xfId="61" applyNumberFormat="1" applyFont="1" applyBorder="1" applyAlignment="1">
      <alignment horizontal="right" vertical="center"/>
      <protection/>
    </xf>
    <xf numFmtId="178" fontId="5" fillId="0" borderId="35" xfId="61" applyNumberFormat="1" applyFont="1" applyBorder="1" applyAlignment="1">
      <alignment horizontal="right" vertical="center"/>
      <protection/>
    </xf>
    <xf numFmtId="178" fontId="5" fillId="0" borderId="45" xfId="61" applyNumberFormat="1" applyFont="1" applyBorder="1" applyAlignment="1">
      <alignment horizontal="right" vertical="center"/>
      <protection/>
    </xf>
    <xf numFmtId="178" fontId="5" fillId="0" borderId="36" xfId="61" applyNumberFormat="1" applyFont="1" applyBorder="1" applyAlignment="1">
      <alignment horizontal="right" vertical="center"/>
      <protection/>
    </xf>
    <xf numFmtId="178" fontId="5" fillId="0" borderId="46" xfId="61" applyNumberFormat="1" applyFont="1" applyBorder="1" applyAlignment="1">
      <alignment horizontal="right" vertical="center"/>
      <protection/>
    </xf>
    <xf numFmtId="178" fontId="5" fillId="0" borderId="42" xfId="62" applyNumberFormat="1" applyFont="1" applyBorder="1">
      <alignment/>
      <protection/>
    </xf>
    <xf numFmtId="0" fontId="3" fillId="0" borderId="0" xfId="61" applyFont="1">
      <alignment/>
      <protection/>
    </xf>
    <xf numFmtId="0" fontId="7" fillId="0" borderId="0" xfId="61" applyFont="1">
      <alignment/>
      <protection/>
    </xf>
    <xf numFmtId="0" fontId="3" fillId="0" borderId="28" xfId="61" applyFont="1" applyBorder="1" applyAlignment="1">
      <alignment horizontal="left" vertical="center"/>
      <protection/>
    </xf>
    <xf numFmtId="0" fontId="7" fillId="0" borderId="38" xfId="63" applyFont="1" applyBorder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1" applyFont="1" applyAlignment="1">
      <alignment vertical="top"/>
      <protection/>
    </xf>
    <xf numFmtId="0" fontId="3" fillId="0" borderId="0" xfId="61" applyFont="1" applyAlignment="1">
      <alignment horizontal="left" vertical="top"/>
      <protection/>
    </xf>
    <xf numFmtId="0" fontId="3" fillId="0" borderId="0" xfId="60" applyFont="1">
      <alignment/>
      <protection/>
    </xf>
    <xf numFmtId="176" fontId="42" fillId="0" borderId="18" xfId="61" applyNumberFormat="1" applyFont="1" applyBorder="1" applyAlignment="1">
      <alignment horizontal="right" vertical="center"/>
      <protection/>
    </xf>
    <xf numFmtId="178" fontId="42" fillId="0" borderId="19" xfId="61" applyNumberFormat="1" applyFont="1" applyBorder="1" applyAlignment="1">
      <alignment vertical="center"/>
      <protection/>
    </xf>
    <xf numFmtId="176" fontId="42" fillId="0" borderId="23" xfId="61" applyNumberFormat="1" applyFont="1" applyBorder="1" applyAlignment="1">
      <alignment horizontal="right" vertical="center"/>
      <protection/>
    </xf>
    <xf numFmtId="178" fontId="42" fillId="0" borderId="24" xfId="61" applyNumberFormat="1" applyFont="1" applyBorder="1" applyAlignment="1">
      <alignment vertical="center"/>
      <protection/>
    </xf>
    <xf numFmtId="178" fontId="42" fillId="0" borderId="41" xfId="62" applyNumberFormat="1" applyFont="1" applyBorder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02" xfId="60"/>
    <cellStyle name="標準_C01" xfId="61"/>
    <cellStyle name="標準_C02" xfId="62"/>
    <cellStyle name="標準_C04" xfId="63"/>
    <cellStyle name="標準_C05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D43" sqref="D43"/>
    </sheetView>
  </sheetViews>
  <sheetFormatPr defaultColWidth="9.00390625" defaultRowHeight="13.5"/>
  <cols>
    <col min="1" max="1" width="32.625" style="66" customWidth="1"/>
    <col min="2" max="5" width="21.625" style="66" customWidth="1"/>
    <col min="6" max="16384" width="9.00390625" style="66" customWidth="1"/>
  </cols>
  <sheetData>
    <row r="1" ht="21" customHeight="1" thickBot="1">
      <c r="A1" s="67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4098</v>
      </c>
      <c r="C3" s="7">
        <v>97.73</v>
      </c>
      <c r="D3" s="8">
        <v>1507377</v>
      </c>
      <c r="E3" s="60">
        <v>81.15</v>
      </c>
    </row>
    <row r="4" spans="1:5" ht="21" customHeight="1">
      <c r="A4" s="9" t="s">
        <v>8</v>
      </c>
      <c r="B4" s="10">
        <v>11542</v>
      </c>
      <c r="C4" s="11">
        <v>107.45</v>
      </c>
      <c r="D4" s="12">
        <v>6096648</v>
      </c>
      <c r="E4" s="61">
        <v>134.18</v>
      </c>
    </row>
    <row r="5" spans="1:5" ht="21" customHeight="1">
      <c r="A5" s="9" t="s">
        <v>9</v>
      </c>
      <c r="B5" s="10">
        <v>7204</v>
      </c>
      <c r="C5" s="11">
        <v>113.74</v>
      </c>
      <c r="D5" s="12">
        <v>2872237</v>
      </c>
      <c r="E5" s="61">
        <v>97.36</v>
      </c>
    </row>
    <row r="6" spans="1:5" ht="21" customHeight="1">
      <c r="A6" s="9" t="s">
        <v>10</v>
      </c>
      <c r="B6" s="10">
        <v>12290</v>
      </c>
      <c r="C6" s="11">
        <v>103.42</v>
      </c>
      <c r="D6" s="12">
        <v>3584522</v>
      </c>
      <c r="E6" s="61">
        <v>103.33</v>
      </c>
    </row>
    <row r="7" spans="1:5" ht="21" customHeight="1">
      <c r="A7" s="9" t="s">
        <v>23</v>
      </c>
      <c r="B7" s="10">
        <v>2122</v>
      </c>
      <c r="C7" s="11">
        <v>104.58</v>
      </c>
      <c r="D7" s="12">
        <v>481575</v>
      </c>
      <c r="E7" s="61">
        <v>104.32</v>
      </c>
    </row>
    <row r="8" spans="1:5" ht="21" customHeight="1">
      <c r="A8" s="9" t="s">
        <v>24</v>
      </c>
      <c r="B8" s="10">
        <v>1770</v>
      </c>
      <c r="C8" s="11">
        <v>121.15</v>
      </c>
      <c r="D8" s="12">
        <v>903380</v>
      </c>
      <c r="E8" s="61">
        <v>115.74</v>
      </c>
    </row>
    <row r="9" spans="1:5" ht="21" customHeight="1">
      <c r="A9" s="13" t="s">
        <v>11</v>
      </c>
      <c r="B9" s="14">
        <v>4196</v>
      </c>
      <c r="C9" s="15">
        <v>102.77</v>
      </c>
      <c r="D9" s="16">
        <v>1124694</v>
      </c>
      <c r="E9" s="62">
        <v>109.63</v>
      </c>
    </row>
    <row r="10" spans="1:5" ht="21" customHeight="1">
      <c r="A10" s="68" t="s">
        <v>2</v>
      </c>
      <c r="B10" s="17">
        <f>IF(SUM(B3:B9)=0,"",SUM(B3:B9))</f>
        <v>43222</v>
      </c>
      <c r="C10" s="18">
        <f>IF(B10="","",B10/40726*100)</f>
        <v>106.1287629524137</v>
      </c>
      <c r="D10" s="19">
        <f>IF(SUM(D3:D9)=0,"",SUM(D3:D9))</f>
        <v>16570433</v>
      </c>
      <c r="E10" s="63">
        <f>IF(D10="","",D10/15088321*100)</f>
        <v>109.82290872523193</v>
      </c>
    </row>
    <row r="11" spans="1:5" ht="21" customHeight="1">
      <c r="A11" s="5" t="s">
        <v>25</v>
      </c>
      <c r="B11" s="6">
        <v>2673</v>
      </c>
      <c r="C11" s="7">
        <v>99.78</v>
      </c>
      <c r="D11" s="8">
        <v>772080</v>
      </c>
      <c r="E11" s="60">
        <v>95.11</v>
      </c>
    </row>
    <row r="12" spans="1:5" ht="21" customHeight="1">
      <c r="A12" s="9" t="s">
        <v>26</v>
      </c>
      <c r="B12" s="10">
        <v>11849</v>
      </c>
      <c r="C12" s="11">
        <v>106.51</v>
      </c>
      <c r="D12" s="12">
        <v>4361816</v>
      </c>
      <c r="E12" s="61">
        <v>115.68</v>
      </c>
    </row>
    <row r="13" spans="1:5" ht="21" customHeight="1">
      <c r="A13" s="9" t="s">
        <v>27</v>
      </c>
      <c r="B13" s="10">
        <v>4171</v>
      </c>
      <c r="C13" s="11">
        <v>103.78</v>
      </c>
      <c r="D13" s="12">
        <v>1491574</v>
      </c>
      <c r="E13" s="61">
        <v>142.74</v>
      </c>
    </row>
    <row r="14" spans="1:5" ht="21" customHeight="1">
      <c r="A14" s="9" t="s">
        <v>28</v>
      </c>
      <c r="B14" s="10">
        <v>1777</v>
      </c>
      <c r="C14" s="11">
        <v>114.57</v>
      </c>
      <c r="D14" s="12">
        <v>629808</v>
      </c>
      <c r="E14" s="61">
        <v>140.46</v>
      </c>
    </row>
    <row r="15" spans="1:5" ht="21" customHeight="1">
      <c r="A15" s="9" t="s">
        <v>29</v>
      </c>
      <c r="B15" s="10">
        <v>6569</v>
      </c>
      <c r="C15" s="11">
        <v>105.88</v>
      </c>
      <c r="D15" s="12">
        <v>2966836</v>
      </c>
      <c r="E15" s="61">
        <v>121.81</v>
      </c>
    </row>
    <row r="16" spans="1:5" ht="21" customHeight="1">
      <c r="A16" s="9" t="s">
        <v>12</v>
      </c>
      <c r="B16" s="74">
        <v>1386</v>
      </c>
      <c r="C16" s="75">
        <v>101.61</v>
      </c>
      <c r="D16" s="12">
        <v>480215</v>
      </c>
      <c r="E16" s="61">
        <v>86.1</v>
      </c>
    </row>
    <row r="17" spans="1:5" ht="21" customHeight="1">
      <c r="A17" s="9" t="s">
        <v>13</v>
      </c>
      <c r="B17" s="74">
        <v>5748</v>
      </c>
      <c r="C17" s="75">
        <v>113.51</v>
      </c>
      <c r="D17" s="12">
        <v>1882024</v>
      </c>
      <c r="E17" s="61">
        <v>120.86</v>
      </c>
    </row>
    <row r="18" spans="1:5" ht="21" customHeight="1">
      <c r="A18" s="9" t="s">
        <v>14</v>
      </c>
      <c r="B18" s="10">
        <v>1952</v>
      </c>
      <c r="C18" s="11">
        <v>105.12</v>
      </c>
      <c r="D18" s="12">
        <v>561079</v>
      </c>
      <c r="E18" s="61">
        <v>100.88</v>
      </c>
    </row>
    <row r="19" spans="1:5" ht="21" customHeight="1">
      <c r="A19" s="20" t="s">
        <v>30</v>
      </c>
      <c r="B19" s="21">
        <v>1065</v>
      </c>
      <c r="C19" s="22">
        <v>89.57</v>
      </c>
      <c r="D19" s="23">
        <v>367969</v>
      </c>
      <c r="E19" s="64">
        <v>96.39</v>
      </c>
    </row>
    <row r="20" spans="1:5" ht="21" customHeight="1">
      <c r="A20" s="68" t="s">
        <v>3</v>
      </c>
      <c r="B20" s="76">
        <f>IF(SUM(B11:B19)=0,"",SUM(B11:B19))</f>
        <v>37190</v>
      </c>
      <c r="C20" s="77">
        <f>IF(B20="","",B20/35052*100)</f>
        <v>106.09950930046787</v>
      </c>
      <c r="D20" s="19">
        <f>IF(SUM(D11:D19)=0,"",SUM(D11:D19))</f>
        <v>13513401</v>
      </c>
      <c r="E20" s="63">
        <f>IF(D20="","",D20/11564245*100)</f>
        <v>116.85502166375757</v>
      </c>
    </row>
    <row r="21" spans="1:5" ht="21" customHeight="1">
      <c r="A21" s="5" t="s">
        <v>31</v>
      </c>
      <c r="B21" s="6">
        <v>2565</v>
      </c>
      <c r="C21" s="7">
        <v>94.3</v>
      </c>
      <c r="D21" s="8">
        <v>636935</v>
      </c>
      <c r="E21" s="60">
        <v>87.78</v>
      </c>
    </row>
    <row r="22" spans="1:5" ht="21" customHeight="1">
      <c r="A22" s="9" t="s">
        <v>32</v>
      </c>
      <c r="B22" s="10">
        <v>741</v>
      </c>
      <c r="C22" s="11">
        <v>105.86</v>
      </c>
      <c r="D22" s="12">
        <v>153039</v>
      </c>
      <c r="E22" s="61">
        <v>117.82</v>
      </c>
    </row>
    <row r="23" spans="1:5" ht="21" customHeight="1">
      <c r="A23" s="9" t="s">
        <v>15</v>
      </c>
      <c r="B23" s="10">
        <v>23933</v>
      </c>
      <c r="C23" s="11">
        <v>108.42</v>
      </c>
      <c r="D23" s="12">
        <v>5992284</v>
      </c>
      <c r="E23" s="61">
        <v>81.11</v>
      </c>
    </row>
    <row r="24" spans="1:5" ht="21" customHeight="1">
      <c r="A24" s="9" t="s">
        <v>33</v>
      </c>
      <c r="B24" s="10">
        <v>7580</v>
      </c>
      <c r="C24" s="11">
        <v>114.71</v>
      </c>
      <c r="D24" s="12">
        <v>1613024</v>
      </c>
      <c r="E24" s="61">
        <v>114.91</v>
      </c>
    </row>
    <row r="25" spans="1:5" ht="21" customHeight="1">
      <c r="A25" s="9" t="s">
        <v>34</v>
      </c>
      <c r="B25" s="10">
        <v>11255</v>
      </c>
      <c r="C25" s="11">
        <v>101.52</v>
      </c>
      <c r="D25" s="12">
        <v>2548094</v>
      </c>
      <c r="E25" s="61">
        <v>98.88</v>
      </c>
    </row>
    <row r="26" spans="1:5" ht="21" customHeight="1">
      <c r="A26" s="9" t="s">
        <v>35</v>
      </c>
      <c r="B26" s="10">
        <v>7197</v>
      </c>
      <c r="C26" s="11">
        <v>104.18</v>
      </c>
      <c r="D26" s="12">
        <v>1805468</v>
      </c>
      <c r="E26" s="61">
        <v>107.82</v>
      </c>
    </row>
    <row r="27" spans="1:5" ht="21" customHeight="1">
      <c r="A27" s="9" t="s">
        <v>36</v>
      </c>
      <c r="B27" s="10">
        <v>21329</v>
      </c>
      <c r="C27" s="11">
        <v>105.14</v>
      </c>
      <c r="D27" s="12">
        <v>4572158</v>
      </c>
      <c r="E27" s="61">
        <v>89.22</v>
      </c>
    </row>
    <row r="28" spans="1:5" ht="21" customHeight="1">
      <c r="A28" s="9" t="s">
        <v>16</v>
      </c>
      <c r="B28" s="10">
        <v>23180</v>
      </c>
      <c r="C28" s="11">
        <v>110.02</v>
      </c>
      <c r="D28" s="12">
        <v>4787372</v>
      </c>
      <c r="E28" s="61">
        <v>110.31</v>
      </c>
    </row>
    <row r="29" spans="1:5" ht="21" customHeight="1">
      <c r="A29" s="9" t="s">
        <v>17</v>
      </c>
      <c r="B29" s="10">
        <v>20353</v>
      </c>
      <c r="C29" s="11">
        <v>101.94</v>
      </c>
      <c r="D29" s="12">
        <v>5664785</v>
      </c>
      <c r="E29" s="61">
        <v>69.97</v>
      </c>
    </row>
    <row r="30" spans="1:5" ht="21" customHeight="1">
      <c r="A30" s="9" t="s">
        <v>37</v>
      </c>
      <c r="B30" s="10">
        <v>6264</v>
      </c>
      <c r="C30" s="11">
        <v>107.32</v>
      </c>
      <c r="D30" s="12">
        <v>1270732</v>
      </c>
      <c r="E30" s="61">
        <v>107.59</v>
      </c>
    </row>
    <row r="31" spans="1:5" ht="21" customHeight="1">
      <c r="A31" s="9" t="s">
        <v>38</v>
      </c>
      <c r="B31" s="10">
        <v>6056</v>
      </c>
      <c r="C31" s="11">
        <v>118.79</v>
      </c>
      <c r="D31" s="12">
        <v>1796854</v>
      </c>
      <c r="E31" s="61">
        <v>159.9</v>
      </c>
    </row>
    <row r="32" spans="1:5" ht="21" customHeight="1">
      <c r="A32" s="9" t="s">
        <v>18</v>
      </c>
      <c r="B32" s="10">
        <v>53993</v>
      </c>
      <c r="C32" s="11">
        <v>109.04</v>
      </c>
      <c r="D32" s="12">
        <v>13362116</v>
      </c>
      <c r="E32" s="61">
        <v>116.88</v>
      </c>
    </row>
    <row r="33" spans="1:5" ht="21" customHeight="1">
      <c r="A33" s="13" t="s">
        <v>19</v>
      </c>
      <c r="B33" s="14">
        <v>7904</v>
      </c>
      <c r="C33" s="15">
        <v>123.21</v>
      </c>
      <c r="D33" s="16">
        <v>1551153</v>
      </c>
      <c r="E33" s="62">
        <v>132.71</v>
      </c>
    </row>
    <row r="34" spans="1:5" ht="21" customHeight="1">
      <c r="A34" s="68" t="s">
        <v>4</v>
      </c>
      <c r="B34" s="17">
        <f>IF(SUM(B21:B33)=0,"",SUM(B21:B33))</f>
        <v>192350</v>
      </c>
      <c r="C34" s="18">
        <f>IF(B34="","",B34/178284*100)</f>
        <v>107.88965919544098</v>
      </c>
      <c r="D34" s="19">
        <f>IF(SUM(D21:D33)=0,"",SUM(D21:D33))</f>
        <v>45754014</v>
      </c>
      <c r="E34" s="63">
        <f>IF(D34="","",D34/46364502*100)</f>
        <v>98.68328576029998</v>
      </c>
    </row>
    <row r="35" spans="1:5" ht="21" customHeight="1">
      <c r="A35" s="24" t="s">
        <v>5</v>
      </c>
      <c r="B35" s="76">
        <f>IF(SUM(B34,B20,B10)+0=0,"",SUM(B34,B20,B10)+0)</f>
        <v>272762</v>
      </c>
      <c r="C35" s="78">
        <v>104.94</v>
      </c>
      <c r="D35" s="19">
        <f>IF(SUM(D34,D20,D10)+0=0,"",SUM(D34,D20,D10)+0)</f>
        <v>75837848</v>
      </c>
      <c r="E35" s="65">
        <v>100.14</v>
      </c>
    </row>
    <row r="36" spans="1:5" ht="20.25" customHeight="1" thickBot="1">
      <c r="A36" s="25" t="s">
        <v>6</v>
      </c>
      <c r="B36" s="26">
        <v>254062</v>
      </c>
      <c r="C36" s="27">
        <v>99.13</v>
      </c>
      <c r="D36" s="28">
        <v>73017068</v>
      </c>
      <c r="E36" s="54">
        <v>93.75</v>
      </c>
    </row>
    <row r="37" spans="1:5" s="70" customFormat="1" ht="21" customHeight="1" thickBot="1">
      <c r="A37" s="69" t="s">
        <v>39</v>
      </c>
      <c r="B37" s="45"/>
      <c r="C37" s="46"/>
      <c r="D37" s="47"/>
      <c r="E37" s="55"/>
    </row>
    <row r="38" spans="1:5" s="70" customFormat="1" ht="21" customHeight="1">
      <c r="A38" s="29" t="s">
        <v>40</v>
      </c>
      <c r="B38" s="30">
        <v>2944</v>
      </c>
      <c r="C38" s="31">
        <v>107.68</v>
      </c>
      <c r="D38" s="32">
        <v>729676</v>
      </c>
      <c r="E38" s="56">
        <v>134.02</v>
      </c>
    </row>
    <row r="39" spans="1:5" s="70" customFormat="1" ht="21" customHeight="1">
      <c r="A39" s="33" t="s">
        <v>41</v>
      </c>
      <c r="B39" s="34">
        <v>5730</v>
      </c>
      <c r="C39" s="35">
        <v>110.55</v>
      </c>
      <c r="D39" s="36">
        <v>1567984</v>
      </c>
      <c r="E39" s="57">
        <v>116.96</v>
      </c>
    </row>
    <row r="40" spans="1:5" s="70" customFormat="1" ht="21" customHeight="1">
      <c r="A40" s="33" t="s">
        <v>42</v>
      </c>
      <c r="B40" s="34">
        <v>14047</v>
      </c>
      <c r="C40" s="35">
        <v>108.19</v>
      </c>
      <c r="D40" s="36">
        <v>2627616</v>
      </c>
      <c r="E40" s="57">
        <v>120.63</v>
      </c>
    </row>
    <row r="41" spans="1:5" s="70" customFormat="1" ht="21" customHeight="1">
      <c r="A41" s="24" t="s">
        <v>5</v>
      </c>
      <c r="B41" s="17">
        <f>IF(SUM(B38:B40)=0,"",SUM(B38:B40))</f>
        <v>22721</v>
      </c>
      <c r="C41" s="38">
        <v>103.94</v>
      </c>
      <c r="D41" s="19">
        <f>IF(SUM(D38:D40)=0,"",SUM(D38:D40))</f>
        <v>4925276</v>
      </c>
      <c r="E41" s="58">
        <v>115.26</v>
      </c>
    </row>
    <row r="42" spans="1:5" s="70" customFormat="1" ht="21" customHeight="1" thickBot="1">
      <c r="A42" s="40" t="s">
        <v>6</v>
      </c>
      <c r="B42" s="41">
        <v>20901</v>
      </c>
      <c r="C42" s="42">
        <v>105.29</v>
      </c>
      <c r="D42" s="43">
        <v>4063269</v>
      </c>
      <c r="E42" s="59">
        <v>99.05</v>
      </c>
    </row>
    <row r="43" spans="1:5" s="70" customFormat="1" ht="21" customHeight="1" thickBot="1">
      <c r="A43" s="69" t="s">
        <v>43</v>
      </c>
      <c r="B43" s="45"/>
      <c r="C43" s="46"/>
      <c r="D43" s="47"/>
      <c r="E43" s="55"/>
    </row>
    <row r="44" spans="1:5" s="70" customFormat="1" ht="21" customHeight="1">
      <c r="A44" s="48" t="s">
        <v>44</v>
      </c>
      <c r="B44" s="49"/>
      <c r="C44" s="50"/>
      <c r="D44" s="51"/>
      <c r="E44" s="52"/>
    </row>
    <row r="45" spans="1:5" s="70" customFormat="1" ht="21" customHeight="1">
      <c r="A45" s="33" t="s">
        <v>41</v>
      </c>
      <c r="B45" s="34"/>
      <c r="C45" s="35"/>
      <c r="D45" s="36"/>
      <c r="E45" s="37"/>
    </row>
    <row r="46" spans="1:5" s="70" customFormat="1" ht="21" customHeight="1">
      <c r="A46" s="33" t="s">
        <v>42</v>
      </c>
      <c r="B46" s="34"/>
      <c r="C46" s="35"/>
      <c r="D46" s="36"/>
      <c r="E46" s="37"/>
    </row>
    <row r="47" spans="1:5" s="70" customFormat="1" ht="21" customHeight="1">
      <c r="A47" s="24" t="s">
        <v>5</v>
      </c>
      <c r="B47" s="17">
        <f>IF(SUM(B44:B46)=0,"",SUM(B44:B46))</f>
      </c>
      <c r="C47" s="38">
        <f>IF(B47&lt;&gt;"",IF(B48&lt;&gt;"",B47/B48*100,""),"")</f>
      </c>
      <c r="D47" s="19">
        <f>IF(SUM(D44:D46)=0,"",SUM(D44:D46))</f>
      </c>
      <c r="E47" s="39">
        <f>IF(D47&lt;&gt;"",IF(D48&lt;&gt;"",D47/D48*100,""),"")</f>
      </c>
    </row>
    <row r="48" spans="1:5" s="70" customFormat="1" ht="21" customHeight="1" thickBot="1">
      <c r="A48" s="40" t="s">
        <v>6</v>
      </c>
      <c r="B48" s="41"/>
      <c r="C48" s="42"/>
      <c r="D48" s="43"/>
      <c r="E48" s="44"/>
    </row>
    <row r="50" spans="1:5" ht="18" customHeight="1">
      <c r="A50" s="73" t="s">
        <v>45</v>
      </c>
      <c r="B50" s="71"/>
      <c r="C50" s="71"/>
      <c r="D50" s="71"/>
      <c r="E50" s="71"/>
    </row>
    <row r="51" spans="1:5" ht="18" customHeight="1">
      <c r="A51" s="53"/>
      <c r="B51" s="72"/>
      <c r="C51" s="72"/>
      <c r="D51" s="72"/>
      <c r="E51" s="72"/>
    </row>
  </sheetData>
  <sheetProtection/>
  <printOptions/>
  <pageMargins left="0.7874015748031497" right="0.3937007874015748" top="1.2598425196850394" bottom="0" header="0.5511811023622047" footer="0.5118110236220472"/>
  <pageSetup horizontalDpi="200" verticalDpi="200" orientation="portrait" paperSize="9" scale="73" r:id="rId1"/>
  <headerFooter>
    <oddHeader xml:space="preserve">&amp;L
 &amp;"ＭＳ 明朝,太字"&amp;14  2013年10月&amp;C&amp;"ＭＳ 明朝,太字"&amp;20国際輸出航空貨物実績集計表 &lt;訂正版&gt;&amp;R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2013-12-19T01:22:07Z</cp:lastPrinted>
  <dcterms:created xsi:type="dcterms:W3CDTF">2010-01-21T06:45:20Z</dcterms:created>
  <dcterms:modified xsi:type="dcterms:W3CDTF">2013-12-19T01:22:11Z</dcterms:modified>
  <cp:category/>
  <cp:version/>
  <cp:contentType/>
  <cp:contentStatus/>
</cp:coreProperties>
</file>